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Z:\Roberto\Mis documentos\Fiscalidad\AÑO 2024\Impuesto Sobre Sociedades\Sánchez Marichal\Julio 2025\"/>
    </mc:Choice>
  </mc:AlternateContent>
  <xr:revisionPtr revIDLastSave="0" documentId="13_ncr:1_{CA1ADBE3-47F5-4D22-A260-C022827797BD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CTIVO GLOBAL" sheetId="18" r:id="rId1"/>
    <sheet name="PASIVO GLOBAL" sheetId="19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4" i="19" l="1"/>
  <c r="D98" i="18"/>
  <c r="E97" i="18" s="1"/>
  <c r="F96" i="18" s="1"/>
  <c r="D20" i="19" l="1"/>
  <c r="E17" i="19" s="1"/>
  <c r="D79" i="18"/>
  <c r="D77" i="18"/>
  <c r="D105" i="19"/>
  <c r="E104" i="19" s="1"/>
  <c r="F103" i="19" s="1"/>
  <c r="D101" i="19"/>
  <c r="E100" i="19" s="1"/>
  <c r="D93" i="19"/>
  <c r="E92" i="19" s="1"/>
  <c r="D86" i="19"/>
  <c r="E85" i="19" s="1"/>
  <c r="D81" i="19"/>
  <c r="E80" i="19" s="1"/>
  <c r="D68" i="19"/>
  <c r="D52" i="19"/>
  <c r="E51" i="19" s="1"/>
  <c r="F50" i="19" s="1"/>
  <c r="D48" i="19"/>
  <c r="E47" i="19" s="1"/>
  <c r="D41" i="19"/>
  <c r="E40" i="19" s="1"/>
  <c r="D25" i="19"/>
  <c r="E22" i="19" s="1"/>
  <c r="D146" i="18"/>
  <c r="E145" i="18" s="1"/>
  <c r="D142" i="18"/>
  <c r="E141" i="18" s="1"/>
  <c r="D134" i="18"/>
  <c r="E133" i="18" s="1"/>
  <c r="D131" i="18"/>
  <c r="E130" i="18" s="1"/>
  <c r="D128" i="18"/>
  <c r="E127" i="18" s="1"/>
  <c r="D121" i="18"/>
  <c r="E120" i="18" s="1"/>
  <c r="D118" i="18"/>
  <c r="E117" i="18" s="1"/>
  <c r="D115" i="18"/>
  <c r="E114" i="18" s="1"/>
  <c r="D105" i="18"/>
  <c r="E104" i="18" s="1"/>
  <c r="F103" i="18" s="1"/>
  <c r="D94" i="18"/>
  <c r="E93" i="18" s="1"/>
  <c r="F92" i="18" s="1"/>
  <c r="F91" i="18" s="1"/>
  <c r="D86" i="18"/>
  <c r="E85" i="18" s="1"/>
  <c r="D83" i="18"/>
  <c r="D81" i="18"/>
  <c r="D75" i="18"/>
  <c r="D72" i="18"/>
  <c r="D70" i="18"/>
  <c r="D64" i="18"/>
  <c r="E63" i="18" s="1"/>
  <c r="D61" i="18"/>
  <c r="E60" i="18" s="1"/>
  <c r="D58" i="18"/>
  <c r="E57" i="18" s="1"/>
  <c r="D54" i="18"/>
  <c r="E51" i="18" s="1"/>
  <c r="F50" i="18" s="1"/>
  <c r="D47" i="18"/>
  <c r="E46" i="18" s="1"/>
  <c r="F45" i="18" s="1"/>
  <c r="D43" i="18"/>
  <c r="E40" i="18" s="1"/>
  <c r="D38" i="18"/>
  <c r="E37" i="18" s="1"/>
  <c r="D34" i="18"/>
  <c r="E33" i="18" s="1"/>
  <c r="D31" i="18"/>
  <c r="E30" i="18" s="1"/>
  <c r="D28" i="18"/>
  <c r="E27" i="18" s="1"/>
  <c r="D25" i="18"/>
  <c r="E24" i="18" s="1"/>
  <c r="D22" i="18"/>
  <c r="E21" i="18" s="1"/>
  <c r="D19" i="18"/>
  <c r="E18" i="18" s="1"/>
  <c r="D15" i="18"/>
  <c r="E14" i="18" s="1"/>
  <c r="F13" i="18" s="1"/>
  <c r="D63" i="19" l="1"/>
  <c r="E62" i="19" s="1"/>
  <c r="F61" i="19" s="1"/>
  <c r="D97" i="19"/>
  <c r="E96" i="19" s="1"/>
  <c r="F95" i="19" s="1"/>
  <c r="D109" i="18"/>
  <c r="E108" i="18" s="1"/>
  <c r="F107" i="18" s="1"/>
  <c r="D138" i="18"/>
  <c r="E137" i="18" s="1"/>
  <c r="F136" i="18" s="1"/>
  <c r="D32" i="19"/>
  <c r="E31" i="19" s="1"/>
  <c r="F30" i="19" s="1"/>
  <c r="D89" i="19"/>
  <c r="E88" i="19" s="1"/>
  <c r="F84" i="19" s="1"/>
  <c r="D44" i="19"/>
  <c r="E43" i="19" s="1"/>
  <c r="F39" i="19" s="1"/>
  <c r="F37" i="19" s="1"/>
  <c r="D70" i="19"/>
  <c r="E67" i="19" s="1"/>
  <c r="D149" i="18"/>
  <c r="E148" i="18" s="1"/>
  <c r="F144" i="18" s="1"/>
  <c r="D14" i="19"/>
  <c r="E13" i="19" s="1"/>
  <c r="F12" i="19" s="1"/>
  <c r="D77" i="19"/>
  <c r="E76" i="19" s="1"/>
  <c r="D59" i="19"/>
  <c r="E58" i="19" s="1"/>
  <c r="F57" i="19" s="1"/>
  <c r="F56" i="18"/>
  <c r="F126" i="18"/>
  <c r="F113" i="18"/>
  <c r="E74" i="18"/>
  <c r="E67" i="18"/>
  <c r="F36" i="18"/>
  <c r="F17" i="18"/>
  <c r="F66" i="19" l="1"/>
  <c r="F55" i="19" s="1"/>
  <c r="F101" i="18"/>
  <c r="F124" i="18"/>
  <c r="F66" i="18"/>
  <c r="F11" i="18" s="1"/>
  <c r="F89" i="18" l="1"/>
  <c r="F153" i="18" s="1"/>
  <c r="D28" i="19"/>
  <c r="E27" i="19" s="1"/>
  <c r="F16" i="19" s="1"/>
  <c r="F10" i="19" l="1"/>
  <c r="F108" i="19" s="1"/>
</calcChain>
</file>

<file path=xl/sharedStrings.xml><?xml version="1.0" encoding="utf-8"?>
<sst xmlns="http://schemas.openxmlformats.org/spreadsheetml/2006/main" count="458" uniqueCount="334">
  <si>
    <t>MOBILIARIO</t>
  </si>
  <si>
    <t>DEUDAS A LARGO PLAZO CON ENTIDADES DE CRÉDITO</t>
  </si>
  <si>
    <t>FIANZAS RECIBIDAS A LARGO PLAZO</t>
  </si>
  <si>
    <t>APLICACIONES INFORMÁTICAS</t>
  </si>
  <si>
    <t>TERRENOS Y BIENES NATURALES</t>
  </si>
  <si>
    <t>CONSTRUCCIONES</t>
  </si>
  <si>
    <t>EQUIPOS PARA PROCESOS DE INFORMACIÓN</t>
  </si>
  <si>
    <t>ELEMENTOS DE TRANSPORTE</t>
  </si>
  <si>
    <t>OTRO INMOVILIZADO MATERIAL</t>
  </si>
  <si>
    <t>INVERSIONES EN TERRENOS Y BIENES NATURALES</t>
  </si>
  <si>
    <t>INVERSIONES EN CONSTRUCCIONES</t>
  </si>
  <si>
    <t>CONSTRUCCIONES EN CURSO</t>
  </si>
  <si>
    <t>CRÉDITOS A LARGO PLAZO</t>
  </si>
  <si>
    <t>IMPOSICIONES A LARGO PLAZO</t>
  </si>
  <si>
    <t>DEUDORES</t>
  </si>
  <si>
    <t>HACIENDA PÚBLICA, RETENCIONES Y PAGOS A CUENTA</t>
  </si>
  <si>
    <t>DEUDAS A CORTO PLAZO CON ENTIDADES DIOCESANAS</t>
  </si>
  <si>
    <t>CRÉDITOS A CORTO PLAZO</t>
  </si>
  <si>
    <t>IMPOSICIONES A CORTO PLAZO</t>
  </si>
  <si>
    <t>FIANZAS RECIBIDAS A CORTO PLAZO</t>
  </si>
  <si>
    <t>47700.000.0001</t>
  </si>
  <si>
    <t>47600.000.0001</t>
  </si>
  <si>
    <t>46000.000.0001</t>
  </si>
  <si>
    <t>46500.000.0001</t>
  </si>
  <si>
    <t>47300.000.0001</t>
  </si>
  <si>
    <t>47510.000.0001</t>
  </si>
  <si>
    <t>47510.000.0002</t>
  </si>
  <si>
    <t>47200.000.0001</t>
  </si>
  <si>
    <t>21000.000.0001</t>
  </si>
  <si>
    <t>21100.000.0001</t>
  </si>
  <si>
    <t>21600.000.0001</t>
  </si>
  <si>
    <t>21700.000.0001</t>
  </si>
  <si>
    <t>21800.000.0001</t>
  </si>
  <si>
    <t>21900.000.0001</t>
  </si>
  <si>
    <t>44000.000.0001</t>
  </si>
  <si>
    <t>EJERCICIO</t>
  </si>
  <si>
    <t>41000.000.0001</t>
  </si>
  <si>
    <t>22000.000.0001</t>
  </si>
  <si>
    <t>22100.000.0001</t>
  </si>
  <si>
    <t>23100.000.0001</t>
  </si>
  <si>
    <t>26800.000.0001</t>
  </si>
  <si>
    <t>HACIENDA PÚBLICA, IGIC REPERCUTIDO</t>
  </si>
  <si>
    <t>47600.000.0002</t>
  </si>
  <si>
    <t>ORGANISMOS DE LA SEGURIDAD SOCIAL, CLERO</t>
  </si>
  <si>
    <t>ORGANISMOS DE LA SEGURIDAD SOCIAL, PERSONAL SEGLAR</t>
  </si>
  <si>
    <t>47500.000.0001</t>
  </si>
  <si>
    <t>54800.000.0001</t>
  </si>
  <si>
    <t>26200.000.0001</t>
  </si>
  <si>
    <t>54200.000.0001</t>
  </si>
  <si>
    <t>20600.000.0001</t>
  </si>
  <si>
    <t>18000.000.0001</t>
  </si>
  <si>
    <t>56000.000.0001</t>
  </si>
  <si>
    <t>HACIENDA PÚBLICA, DEUDORA POR IGIC</t>
  </si>
  <si>
    <t>47000.000.0001</t>
  </si>
  <si>
    <t>47510.000.0003</t>
  </si>
  <si>
    <t>17000.000.0001</t>
  </si>
  <si>
    <t>17100.000.0001</t>
  </si>
  <si>
    <t>52000.000.0001</t>
  </si>
  <si>
    <t>52100.000.0001</t>
  </si>
  <si>
    <t>55200.000.0001</t>
  </si>
  <si>
    <t>55200.000.0002</t>
  </si>
  <si>
    <t>PRÉSTAMOS A CORTO PLAZO CON ENTIDADES DE CRÉDITO</t>
  </si>
  <si>
    <t>25000.000.0001</t>
  </si>
  <si>
    <t>54000.000.0001</t>
  </si>
  <si>
    <t>HACIENDA PÚBLICA, IGIC SOPORTADO</t>
  </si>
  <si>
    <t xml:space="preserve">INVERSIONES FINANCIERAS A CORTO PLAZO </t>
  </si>
  <si>
    <t xml:space="preserve">PARTICIPACIONES A LARGO PLAZO </t>
  </si>
  <si>
    <t>H.P. ACREEDORA POR IGIC</t>
  </si>
  <si>
    <t>H.P. ACREEDORA POR IRPF - PERSONAL SEGLAR</t>
  </si>
  <si>
    <t>H.P. ACREEDORA POR IRPF - PERSONAL - CLERO</t>
  </si>
  <si>
    <t>H.P. ACREEDORA POR IRPF - PERSONAL - PROF. INDEPENDIENTES</t>
  </si>
  <si>
    <t xml:space="preserve">ACREEDORES </t>
  </si>
  <si>
    <t>DEUDAS A LARGO PLAZO CON ENTIDADES DIOCESANAS</t>
  </si>
  <si>
    <t>46000.000.0002</t>
  </si>
  <si>
    <t>ANTICIPOS DE REMUNERACIONES - PERSONAL SEGLAR</t>
  </si>
  <si>
    <t>ANTICIPOS DE REMUNERACIONES - CLERO</t>
  </si>
  <si>
    <t>46500.000.0002</t>
  </si>
  <si>
    <t>REMUNERACIONES PENDIENTES DE PAGO - PERSONAL SEGLAR</t>
  </si>
  <si>
    <t>REMUNERACIONES PENDIENTES DE PAGO - CLERO</t>
  </si>
  <si>
    <t>BALANCE DE SITUACIÓN</t>
  </si>
  <si>
    <t xml:space="preserve">ACTIVO </t>
  </si>
  <si>
    <t>2</t>
  </si>
  <si>
    <t>ACTIVO NO CORRIENTE</t>
  </si>
  <si>
    <t>20</t>
  </si>
  <si>
    <t>INMOVILIZACIONES INTANGIBLES</t>
  </si>
  <si>
    <t>206</t>
  </si>
  <si>
    <t>20600.000</t>
  </si>
  <si>
    <t>21</t>
  </si>
  <si>
    <t>INMOVILIZACIONES MATERIALES</t>
  </si>
  <si>
    <t>210</t>
  </si>
  <si>
    <t>21000.000</t>
  </si>
  <si>
    <t>211</t>
  </si>
  <si>
    <t>21100.000</t>
  </si>
  <si>
    <t>216</t>
  </si>
  <si>
    <t>21600.000</t>
  </si>
  <si>
    <t>217</t>
  </si>
  <si>
    <t>21700.000</t>
  </si>
  <si>
    <t>218</t>
  </si>
  <si>
    <t>21800.000</t>
  </si>
  <si>
    <t>219</t>
  </si>
  <si>
    <t>21900.000</t>
  </si>
  <si>
    <t>22</t>
  </si>
  <si>
    <t>INVERSIONES INMOBILIARIAS</t>
  </si>
  <si>
    <t>220</t>
  </si>
  <si>
    <t>22000.000</t>
  </si>
  <si>
    <t>221</t>
  </si>
  <si>
    <t>2210</t>
  </si>
  <si>
    <t>22100</t>
  </si>
  <si>
    <t>22100.000</t>
  </si>
  <si>
    <t>23</t>
  </si>
  <si>
    <t>INMOVILIZACIONES MATERIALES EN CURSO</t>
  </si>
  <si>
    <t>231</t>
  </si>
  <si>
    <t>23100.000</t>
  </si>
  <si>
    <t>25</t>
  </si>
  <si>
    <t xml:space="preserve">INVERSIONES FINANCIERAS A LARGO PLAZO </t>
  </si>
  <si>
    <t>250</t>
  </si>
  <si>
    <t>2500</t>
  </si>
  <si>
    <t>PARTICIPACIONES A LARGO PLAZO EN PARTES VINCULADAS</t>
  </si>
  <si>
    <t>25000</t>
  </si>
  <si>
    <t>25000.000</t>
  </si>
  <si>
    <t>26</t>
  </si>
  <si>
    <t>OTRAS INVERSIONES FINANCIERAS A LARGO PLAZO</t>
  </si>
  <si>
    <t>262</t>
  </si>
  <si>
    <t>26200.000</t>
  </si>
  <si>
    <t>268</t>
  </si>
  <si>
    <t>26800.000</t>
  </si>
  <si>
    <t>28</t>
  </si>
  <si>
    <t>AMORTIZACIÓN ACUMULADA DEL INMOVILIZADO</t>
  </si>
  <si>
    <t>280</t>
  </si>
  <si>
    <t>AMORTIZACIÓN ACUMULADA DEL INMOVILIZADO INTANGIBLE</t>
  </si>
  <si>
    <t>2802</t>
  </si>
  <si>
    <t>AMORTIZACIÓN ACUMULADA DE CONCESIONES ADMINISTRATIVAS</t>
  </si>
  <si>
    <t>28020</t>
  </si>
  <si>
    <t>28020.000</t>
  </si>
  <si>
    <t>28020.000.0001</t>
  </si>
  <si>
    <t>28060.000</t>
  </si>
  <si>
    <t>AMORTIZACIÓN ACUMULADA DE APLICACIONES INFORMÁTICAS</t>
  </si>
  <si>
    <t>28060.000.0001</t>
  </si>
  <si>
    <t>281</t>
  </si>
  <si>
    <t>AMORTIZACIÓN ACUMULADA DEL INMOVILIZADO MATERIAL</t>
  </si>
  <si>
    <t>28110.000</t>
  </si>
  <si>
    <t>AMORTIZACIÓN ACUMULADA DE CONSTRUCCIONES</t>
  </si>
  <si>
    <t>28110.000.0001</t>
  </si>
  <si>
    <t>28160.000</t>
  </si>
  <si>
    <t>AMORTIZACIÓN ACUMULADA DE MOBILIARIO</t>
  </si>
  <si>
    <t>28160.000.0001</t>
  </si>
  <si>
    <t>28170.000</t>
  </si>
  <si>
    <t>AMORTIZACIÓN ACUMULADA EQ. PARA PROCESOS DE INFORMACIÓN</t>
  </si>
  <si>
    <t>28170.000.0001</t>
  </si>
  <si>
    <t>28180.000</t>
  </si>
  <si>
    <t>AMORTIZACIÓN ACUMULADA DE ELEMENTOS DE TRANSPORTE</t>
  </si>
  <si>
    <t>28180.000.0001</t>
  </si>
  <si>
    <t>28190.000</t>
  </si>
  <si>
    <t>AMORTIZACIÓN ACUMULADA DE OTRO INMOVILIZADO MATERIAL</t>
  </si>
  <si>
    <t>28190.000.0001</t>
  </si>
  <si>
    <t>282</t>
  </si>
  <si>
    <t>AMORTIZACIÓN ACUMULADA DE LAS INVERS. INMOBILIARIAS</t>
  </si>
  <si>
    <t>28200.000</t>
  </si>
  <si>
    <t>AMORTIZACIÓN ACUMULADA DE LAS INVERSIONES INMOBILIARIAS</t>
  </si>
  <si>
    <t>28200.000.0001</t>
  </si>
  <si>
    <t>4</t>
  </si>
  <si>
    <t xml:space="preserve">DEUDORES </t>
  </si>
  <si>
    <t>44</t>
  </si>
  <si>
    <t>USUARIOS Y DEUDORES VARIOS</t>
  </si>
  <si>
    <t>440</t>
  </si>
  <si>
    <t>44000.000</t>
  </si>
  <si>
    <t>46</t>
  </si>
  <si>
    <t>PERSONAL</t>
  </si>
  <si>
    <t>460</t>
  </si>
  <si>
    <t>ANTICIPOS DE REMUNERACIONES</t>
  </si>
  <si>
    <t>46000.000</t>
  </si>
  <si>
    <t>47</t>
  </si>
  <si>
    <t>ADMINISTRACIONES PÚBLICAS</t>
  </si>
  <si>
    <t>470</t>
  </si>
  <si>
    <t>HACIENDA PÚBLICA, DEUDORA POR DIVERSOS CONCEPTOS</t>
  </si>
  <si>
    <t>47000.000</t>
  </si>
  <si>
    <t>472</t>
  </si>
  <si>
    <t>47200.000</t>
  </si>
  <si>
    <t>473</t>
  </si>
  <si>
    <t>47300.000</t>
  </si>
  <si>
    <t>5</t>
  </si>
  <si>
    <t>CUENTAS FINANCIERAS</t>
  </si>
  <si>
    <t>54</t>
  </si>
  <si>
    <t>OTRAS INVERSIONES FINANCIERAS A CORTO PLAZO</t>
  </si>
  <si>
    <t>540</t>
  </si>
  <si>
    <t>54000.000</t>
  </si>
  <si>
    <t>542</t>
  </si>
  <si>
    <t>54200.000</t>
  </si>
  <si>
    <t>548</t>
  </si>
  <si>
    <t>54800.000</t>
  </si>
  <si>
    <t>55</t>
  </si>
  <si>
    <t>OTRAS CUENTAS NO BANCARIAS</t>
  </si>
  <si>
    <t>552</t>
  </si>
  <si>
    <t xml:space="preserve">CUENTA CORRIENTE CON OTRAS PERSONAS Y ENTIDADES </t>
  </si>
  <si>
    <t>55200.000</t>
  </si>
  <si>
    <t>CUENTA CORRIENTE CON OTRAS PERSONAS Y ENTIDADES</t>
  </si>
  <si>
    <t>555</t>
  </si>
  <si>
    <t>PARTIDAS PENDIENTES DE APLICACIÓN</t>
  </si>
  <si>
    <t>55500.000</t>
  </si>
  <si>
    <t>55500.000.0001</t>
  </si>
  <si>
    <t>57</t>
  </si>
  <si>
    <t>TESORERÍA</t>
  </si>
  <si>
    <t>570</t>
  </si>
  <si>
    <t>CAJA, EUROS</t>
  </si>
  <si>
    <t>57000.000</t>
  </si>
  <si>
    <t>57000.000.0001</t>
  </si>
  <si>
    <t>CAJA</t>
  </si>
  <si>
    <t>572</t>
  </si>
  <si>
    <t>BANCOS E INSTITUCIONES DE CRÉDITO C/C VISTA, EUROS</t>
  </si>
  <si>
    <t>57200.000</t>
  </si>
  <si>
    <t xml:space="preserve">BANCOS E INSTITUCIONES DE CRÉDITO </t>
  </si>
  <si>
    <t>57200.000.0001</t>
  </si>
  <si>
    <t xml:space="preserve">BANCOS </t>
  </si>
  <si>
    <t>57200.000.0002</t>
  </si>
  <si>
    <t>TOTAL ACTIVO</t>
  </si>
  <si>
    <t>PASIVO</t>
  </si>
  <si>
    <t>1</t>
  </si>
  <si>
    <t>10</t>
  </si>
  <si>
    <t>CAPITAL</t>
  </si>
  <si>
    <t>101</t>
  </si>
  <si>
    <t>FONDO SOCIAL</t>
  </si>
  <si>
    <t>10100.000</t>
  </si>
  <si>
    <t>10100.000.0001</t>
  </si>
  <si>
    <t>12</t>
  </si>
  <si>
    <t>EXCEDENTES PENDIENTES DE APLICACIÓN</t>
  </si>
  <si>
    <t>120</t>
  </si>
  <si>
    <t>REMANENTE</t>
  </si>
  <si>
    <t>1200</t>
  </si>
  <si>
    <t>12000</t>
  </si>
  <si>
    <t>12000.000</t>
  </si>
  <si>
    <t>12000.000.0001</t>
  </si>
  <si>
    <t>121</t>
  </si>
  <si>
    <t>EXCEDENTES NEGATIVOS DE EJERCICIOS ANTERIORES</t>
  </si>
  <si>
    <t>1210</t>
  </si>
  <si>
    <t>12100</t>
  </si>
  <si>
    <t>12100.000</t>
  </si>
  <si>
    <t>12100.000.0001</t>
  </si>
  <si>
    <t>129</t>
  </si>
  <si>
    <t>EXCEDENTE DEL EJERCICIO</t>
  </si>
  <si>
    <t>12900.000</t>
  </si>
  <si>
    <t>RESULTADO DEL EJERCICIO</t>
  </si>
  <si>
    <t>12900.000.0001</t>
  </si>
  <si>
    <t>17</t>
  </si>
  <si>
    <t>DEUDAS A LARGO PLAZO POR PRÉSTAMOS RECIBIDOS</t>
  </si>
  <si>
    <t>170</t>
  </si>
  <si>
    <t>17000.000</t>
  </si>
  <si>
    <t>171</t>
  </si>
  <si>
    <t>17100.000</t>
  </si>
  <si>
    <t>DEUDAS A LARGO PLAZO CON LA ADMINISTRACIÓN DIOCESANA</t>
  </si>
  <si>
    <t>17100.000.0002</t>
  </si>
  <si>
    <t>DEUDAS A LARGO PLAZO CON OTRAS ENTIDADES DIOCESANAS</t>
  </si>
  <si>
    <t>18</t>
  </si>
  <si>
    <t>180</t>
  </si>
  <si>
    <t>18000.000</t>
  </si>
  <si>
    <t>41</t>
  </si>
  <si>
    <t>BENEFICIARIOS Y ACREEDORES VARIOS</t>
  </si>
  <si>
    <t>410</t>
  </si>
  <si>
    <t>ACREEDORES POR PRESTACIONES DE SERVICIOS</t>
  </si>
  <si>
    <t>41000.000</t>
  </si>
  <si>
    <t>465</t>
  </si>
  <si>
    <t>REMUNERACIONES PENDIENTES DE PAGO</t>
  </si>
  <si>
    <t>46500.000</t>
  </si>
  <si>
    <t>475</t>
  </si>
  <si>
    <t>HACIENDA PÚBLICA, ACREEDORA POR CONCEPTOS FISCALES</t>
  </si>
  <si>
    <t>47500.000</t>
  </si>
  <si>
    <t>HACIENDA PÚBLICA, ACREEDORA POR IGIC</t>
  </si>
  <si>
    <t>47510.000</t>
  </si>
  <si>
    <t>HACIENDA PÚBLICA, ACREEDORA POR RETENCIONES PRACTICADAS</t>
  </si>
  <si>
    <t>476</t>
  </si>
  <si>
    <t>ORGANISMOS DE LA SEGURIDAD SOCIAL, ACREEDORES</t>
  </si>
  <si>
    <t>47600.000</t>
  </si>
  <si>
    <t>477</t>
  </si>
  <si>
    <t>47700.000</t>
  </si>
  <si>
    <t>52</t>
  </si>
  <si>
    <t>DEUDAS A CORTO PLAZO POR PRÉSTAMOS RECIBIDOS</t>
  </si>
  <si>
    <t>520</t>
  </si>
  <si>
    <t>DEUDAS A CORTO PLAZO CON ENTIDADES DE CRÉDITO</t>
  </si>
  <si>
    <t>52000.000</t>
  </si>
  <si>
    <t>PRÉSTAMOS A CORTO PLAZO DE ENTIDADES DE CRÉDITO</t>
  </si>
  <si>
    <t>521</t>
  </si>
  <si>
    <t>52100.000</t>
  </si>
  <si>
    <t>DEUDAS A CORTO PLAZO CON LA ADMINISTRACIÓN DIOCESANA</t>
  </si>
  <si>
    <t>52100.000.0002</t>
  </si>
  <si>
    <t>DEUDAS A CORTO PLAZO CON OTRAS ENTIDADES DIOCESANAS</t>
  </si>
  <si>
    <t>56</t>
  </si>
  <si>
    <t>FIANZAS RECIBIDAS Y CONSTITUIDOS A CORTO PLAZO</t>
  </si>
  <si>
    <t>560</t>
  </si>
  <si>
    <t>56000.000</t>
  </si>
  <si>
    <t>TOTAL PASIVO</t>
  </si>
  <si>
    <t>INSTITUCIÓN</t>
  </si>
  <si>
    <t>DIÓCESIS DE CANARIAS (Global)</t>
  </si>
  <si>
    <t>ACTIVO CORRIENTE</t>
  </si>
  <si>
    <t>3</t>
  </si>
  <si>
    <t>EXISTENCIAS</t>
  </si>
  <si>
    <t>30</t>
  </si>
  <si>
    <t>300</t>
  </si>
  <si>
    <t>30000.000</t>
  </si>
  <si>
    <t>30000.000.0001</t>
  </si>
  <si>
    <t>26100.000</t>
  </si>
  <si>
    <t>26100.000.0001</t>
  </si>
  <si>
    <t>FIANZAS LARGO PLAZO</t>
  </si>
  <si>
    <t>261</t>
  </si>
  <si>
    <t>PATRIMONIO NETO</t>
  </si>
  <si>
    <t>130</t>
  </si>
  <si>
    <t>SUBVENCIONES, DONACIONES Y LEGADOS RECIBIDOS</t>
  </si>
  <si>
    <t>SUBVENCIONES OFICIALES DE CAPITAL</t>
  </si>
  <si>
    <t>DONACIONES Y LEGADOS DE CAPITAL</t>
  </si>
  <si>
    <t>OTRAS SUBVENCIONES, DONACIONES Y LEGADOS</t>
  </si>
  <si>
    <t>13000.000</t>
  </si>
  <si>
    <t>13000.000.0001</t>
  </si>
  <si>
    <t>13000.000.0002</t>
  </si>
  <si>
    <t>13000.000.0003</t>
  </si>
  <si>
    <t>173</t>
  </si>
  <si>
    <t>PROVEEDORES DE INMOVILIZADO A LARGO PLAZO</t>
  </si>
  <si>
    <t>17300.000</t>
  </si>
  <si>
    <t>17300.000.0001</t>
  </si>
  <si>
    <t>PASIVO CORRIENTE</t>
  </si>
  <si>
    <t>523</t>
  </si>
  <si>
    <t>52300.000</t>
  </si>
  <si>
    <t>52300.000.0001</t>
  </si>
  <si>
    <t>PROVEEDORES DE INMOVILIZADO A CORTO PLAZO</t>
  </si>
  <si>
    <t>PASIVO NO CORRIENTE</t>
  </si>
  <si>
    <t>CUENTA CORRIENTE CON OTROS</t>
  </si>
  <si>
    <t>CUENTA CORRIENTE CON OTRAS PERSONAS Y ENTIDADES  VINCULANTES</t>
  </si>
  <si>
    <t>40</t>
  </si>
  <si>
    <t>ANTICIPO A ACREEDRES</t>
  </si>
  <si>
    <t>4070</t>
  </si>
  <si>
    <t>40700.000</t>
  </si>
  <si>
    <t>40700.000.0001</t>
  </si>
  <si>
    <t>EXISTENCIAS + ANTICIPO ACREEDORES</t>
  </si>
  <si>
    <t>47590.000</t>
  </si>
  <si>
    <t>47590.000.0001</t>
  </si>
  <si>
    <t>HACIENDA PÚBLICA, ACREEDORA POR EMBARGOS</t>
  </si>
  <si>
    <t>H.P. ACREEDORA POR EMBARGOS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</si>
</sst>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8" tint="-0.249977111117893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u/>
      <sz val="16"/>
      <color theme="8" tint="-0.499984740745262"/>
      <name val="Calibri"/>
      <family val="2"/>
      <scheme val="minor"/>
    </font>
    <font>
      <b/>
      <sz val="12"/>
      <color theme="4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vertical="justify"/>
    </xf>
    <xf numFmtId="0" fontId="0" fillId="0" borderId="0" xfId="0" applyAlignment="1">
      <alignment horizontal="left" vertical="justify"/>
    </xf>
    <xf numFmtId="4" fontId="8" fillId="4" borderId="1" xfId="0" applyNumberFormat="1" applyFont="1" applyFill="1" applyBorder="1" applyAlignment="1">
      <alignment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4" fontId="5" fillId="0" borderId="0" xfId="0" applyNumberFormat="1" applyFont="1" applyAlignment="1">
      <alignment vertical="center"/>
    </xf>
    <xf numFmtId="0" fontId="0" fillId="0" borderId="0" xfId="0" applyAlignment="1">
      <alignment vertical="center"/>
    </xf>
    <xf numFmtId="4" fontId="0" fillId="0" borderId="1" xfId="0" applyNumberFormat="1" applyBorder="1" applyAlignment="1">
      <alignment vertical="center"/>
    </xf>
    <xf numFmtId="49" fontId="2" fillId="4" borderId="1" xfId="0" applyNumberFormat="1" applyFont="1" applyFill="1" applyBorder="1" applyAlignment="1">
      <alignment horizontal="center" vertical="center"/>
    </xf>
    <xf numFmtId="49" fontId="4" fillId="4" borderId="1" xfId="0" applyNumberFormat="1" applyFont="1" applyFill="1" applyBorder="1" applyAlignment="1">
      <alignment vertical="center"/>
    </xf>
    <xf numFmtId="4" fontId="4" fillId="4" borderId="1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horizontal="center" vertical="center"/>
    </xf>
    <xf numFmtId="4" fontId="4" fillId="3" borderId="1" xfId="0" applyNumberFormat="1" applyFont="1" applyFill="1" applyBorder="1" applyAlignment="1">
      <alignment vertical="center"/>
    </xf>
    <xf numFmtId="0" fontId="1" fillId="0" borderId="6" xfId="0" applyFont="1" applyBorder="1" applyAlignment="1">
      <alignment horizontal="center"/>
    </xf>
    <xf numFmtId="0" fontId="0" fillId="0" borderId="7" xfId="0" applyBorder="1"/>
    <xf numFmtId="4" fontId="5" fillId="0" borderId="7" xfId="0" applyNumberFormat="1" applyFont="1" applyBorder="1" applyAlignment="1">
      <alignment vertic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/>
    <xf numFmtId="4" fontId="7" fillId="0" borderId="12" xfId="0" applyNumberFormat="1" applyFont="1" applyBorder="1" applyAlignment="1">
      <alignment vertical="center"/>
    </xf>
    <xf numFmtId="49" fontId="8" fillId="4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vertical="center"/>
    </xf>
    <xf numFmtId="49" fontId="8" fillId="2" borderId="1" xfId="0" applyNumberFormat="1" applyFont="1" applyFill="1" applyBorder="1" applyAlignment="1">
      <alignment horizontal="center" vertical="center"/>
    </xf>
    <xf numFmtId="49" fontId="1" fillId="2" borderId="0" xfId="0" applyNumberFormat="1" applyFont="1" applyFill="1" applyAlignment="1">
      <alignment horizontal="center" vertical="center"/>
    </xf>
    <xf numFmtId="49" fontId="5" fillId="2" borderId="0" xfId="0" applyNumberFormat="1" applyFont="1" applyFill="1" applyAlignment="1">
      <alignment vertical="center"/>
    </xf>
    <xf numFmtId="49" fontId="5" fillId="2" borderId="14" xfId="0" applyNumberFormat="1" applyFont="1" applyFill="1" applyBorder="1" applyAlignment="1">
      <alignment vertical="center"/>
    </xf>
    <xf numFmtId="4" fontId="0" fillId="0" borderId="7" xfId="0" applyNumberFormat="1" applyBorder="1" applyAlignment="1">
      <alignment vertical="center"/>
    </xf>
    <xf numFmtId="4" fontId="0" fillId="0" borderId="8" xfId="0" applyNumberFormat="1" applyBorder="1" applyAlignment="1">
      <alignment vertical="center"/>
    </xf>
    <xf numFmtId="4" fontId="7" fillId="0" borderId="10" xfId="0" applyNumberFormat="1" applyFont="1" applyBorder="1" applyAlignment="1">
      <alignment vertical="center"/>
    </xf>
    <xf numFmtId="4" fontId="10" fillId="0" borderId="0" xfId="0" applyNumberFormat="1" applyFont="1" applyAlignment="1">
      <alignment horizontal="center" vertical="center"/>
    </xf>
    <xf numFmtId="4" fontId="7" fillId="0" borderId="13" xfId="0" applyNumberFormat="1" applyFont="1" applyBorder="1" applyAlignment="1">
      <alignment vertical="center"/>
    </xf>
    <xf numFmtId="4" fontId="2" fillId="0" borderId="0" xfId="0" applyNumberFormat="1" applyFont="1" applyAlignment="1">
      <alignment vertical="center"/>
    </xf>
    <xf numFmtId="4" fontId="4" fillId="0" borderId="0" xfId="0" applyNumberFormat="1" applyFont="1" applyAlignment="1">
      <alignment vertical="center"/>
    </xf>
    <xf numFmtId="0" fontId="11" fillId="0" borderId="0" xfId="0" applyFont="1"/>
    <xf numFmtId="49" fontId="8" fillId="2" borderId="4" xfId="0" applyNumberFormat="1" applyFont="1" applyFill="1" applyBorder="1" applyAlignment="1">
      <alignment vertical="center"/>
    </xf>
    <xf numFmtId="4" fontId="0" fillId="2" borderId="0" xfId="0" applyNumberFormat="1" applyFill="1" applyAlignment="1">
      <alignment vertical="center"/>
    </xf>
    <xf numFmtId="4" fontId="2" fillId="2" borderId="0" xfId="0" applyNumberFormat="1" applyFont="1" applyFill="1" applyAlignment="1">
      <alignment vertical="center"/>
    </xf>
    <xf numFmtId="4" fontId="4" fillId="2" borderId="0" xfId="0" applyNumberFormat="1" applyFont="1" applyFill="1" applyAlignment="1">
      <alignment vertical="center"/>
    </xf>
    <xf numFmtId="0" fontId="0" fillId="2" borderId="0" xfId="0" applyFill="1"/>
    <xf numFmtId="49" fontId="1" fillId="0" borderId="1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vertical="center"/>
    </xf>
    <xf numFmtId="49" fontId="5" fillId="0" borderId="1" xfId="0" applyNumberFormat="1" applyFont="1" applyBorder="1" applyAlignment="1">
      <alignment vertical="center"/>
    </xf>
    <xf numFmtId="49" fontId="5" fillId="2" borderId="15" xfId="0" applyNumberFormat="1" applyFont="1" applyFill="1" applyBorder="1" applyAlignment="1">
      <alignment vertical="center"/>
    </xf>
    <xf numFmtId="4" fontId="0" fillId="0" borderId="16" xfId="0" applyNumberFormat="1" applyBorder="1" applyAlignment="1">
      <alignment vertical="center"/>
    </xf>
    <xf numFmtId="49" fontId="4" fillId="2" borderId="1" xfId="0" applyNumberFormat="1" applyFont="1" applyFill="1" applyBorder="1" applyAlignment="1">
      <alignment vertical="center"/>
    </xf>
    <xf numFmtId="4" fontId="8" fillId="0" borderId="18" xfId="0" applyNumberFormat="1" applyFont="1" applyBorder="1" applyAlignment="1">
      <alignment vertical="center"/>
    </xf>
    <xf numFmtId="0" fontId="1" fillId="0" borderId="0" xfId="0" applyFont="1" applyAlignment="1">
      <alignment horizontal="center" vertical="center"/>
    </xf>
    <xf numFmtId="49" fontId="4" fillId="4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/>
    </xf>
    <xf numFmtId="49" fontId="8" fillId="2" borderId="2" xfId="0" applyNumberFormat="1" applyFont="1" applyFill="1" applyBorder="1" applyAlignment="1">
      <alignment horizontal="left" vertical="center"/>
    </xf>
    <xf numFmtId="49" fontId="8" fillId="2" borderId="0" xfId="0" applyNumberFormat="1" applyFont="1" applyFill="1" applyAlignment="1">
      <alignment horizontal="left" vertical="center"/>
    </xf>
    <xf numFmtId="4" fontId="8" fillId="2" borderId="1" xfId="0" applyNumberFormat="1" applyFont="1" applyFill="1" applyBorder="1" applyAlignment="1">
      <alignment vertical="center"/>
    </xf>
    <xf numFmtId="49" fontId="3" fillId="5" borderId="1" xfId="0" applyNumberFormat="1" applyFont="1" applyFill="1" applyBorder="1" applyAlignment="1">
      <alignment horizontal="center" vertical="center"/>
    </xf>
    <xf numFmtId="49" fontId="2" fillId="5" borderId="1" xfId="0" applyNumberFormat="1" applyFont="1" applyFill="1" applyBorder="1" applyAlignment="1">
      <alignment vertical="center"/>
    </xf>
    <xf numFmtId="4" fontId="2" fillId="5" borderId="1" xfId="0" applyNumberFormat="1" applyFont="1" applyFill="1" applyBorder="1" applyAlignment="1">
      <alignment vertical="center"/>
    </xf>
    <xf numFmtId="49" fontId="2" fillId="5" borderId="1" xfId="0" applyNumberFormat="1" applyFont="1" applyFill="1" applyBorder="1" applyAlignment="1">
      <alignment horizontal="left" vertical="center"/>
    </xf>
    <xf numFmtId="0" fontId="14" fillId="0" borderId="9" xfId="0" applyFont="1" applyBorder="1" applyAlignment="1">
      <alignment horizontal="center" vertical="center"/>
    </xf>
    <xf numFmtId="4" fontId="2" fillId="5" borderId="3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vertical="center"/>
    </xf>
    <xf numFmtId="4" fontId="0" fillId="0" borderId="4" xfId="0" applyNumberFormat="1" applyBorder="1" applyAlignment="1">
      <alignment vertical="center"/>
    </xf>
    <xf numFmtId="4" fontId="0" fillId="0" borderId="0" xfId="0" applyNumberFormat="1"/>
    <xf numFmtId="1" fontId="7" fillId="0" borderId="0" xfId="0" applyNumberFormat="1" applyFont="1" applyAlignment="1">
      <alignment horizontal="center" vertical="center"/>
    </xf>
    <xf numFmtId="1" fontId="7" fillId="7" borderId="0" xfId="0" applyNumberFormat="1" applyFont="1" applyFill="1" applyAlignment="1">
      <alignment horizontal="center" vertical="center"/>
    </xf>
    <xf numFmtId="49" fontId="8" fillId="4" borderId="1" xfId="0" applyNumberFormat="1" applyFont="1" applyFill="1" applyBorder="1" applyAlignment="1">
      <alignment horizontal="left" vertical="center"/>
    </xf>
    <xf numFmtId="0" fontId="12" fillId="0" borderId="17" xfId="0" applyFont="1" applyBorder="1" applyAlignment="1">
      <alignment horizontal="left" wrapText="1"/>
    </xf>
    <xf numFmtId="0" fontId="12" fillId="0" borderId="20" xfId="0" applyFont="1" applyBorder="1" applyAlignment="1">
      <alignment horizontal="left" wrapText="1"/>
    </xf>
    <xf numFmtId="4" fontId="12" fillId="0" borderId="20" xfId="0" applyNumberFormat="1" applyFont="1" applyBorder="1" applyAlignment="1">
      <alignment horizontal="left" vertical="center" wrapText="1"/>
    </xf>
    <xf numFmtId="4" fontId="12" fillId="0" borderId="19" xfId="0" applyNumberFormat="1" applyFont="1" applyBorder="1" applyAlignment="1">
      <alignment horizontal="left" vertical="center" wrapText="1"/>
    </xf>
    <xf numFmtId="0" fontId="6" fillId="7" borderId="0" xfId="0" applyFont="1" applyFill="1" applyAlignment="1">
      <alignment wrapText="1"/>
    </xf>
    <xf numFmtId="0" fontId="4" fillId="7" borderId="0" xfId="0" applyFont="1" applyFill="1" applyAlignment="1">
      <alignment wrapText="1"/>
    </xf>
    <xf numFmtId="0" fontId="9" fillId="6" borderId="0" xfId="0" applyFont="1" applyFill="1" applyAlignment="1">
      <alignment horizontal="left" vertical="justify" wrapText="1"/>
    </xf>
    <xf numFmtId="0" fontId="13" fillId="0" borderId="0" xfId="0" applyFont="1" applyAlignment="1">
      <alignment horizontal="left" vertical="justify" wrapText="1"/>
    </xf>
    <xf numFmtId="49" fontId="8" fillId="4" borderId="2" xfId="0" applyNumberFormat="1" applyFont="1" applyFill="1" applyBorder="1" applyAlignment="1">
      <alignment horizontal="left" vertical="center"/>
    </xf>
    <xf numFmtId="49" fontId="8" fillId="4" borderId="5" xfId="0" applyNumberFormat="1" applyFont="1" applyFill="1" applyBorder="1" applyAlignment="1">
      <alignment horizontal="left" vertical="center"/>
    </xf>
    <xf numFmtId="49" fontId="8" fillId="4" borderId="3" xfId="0" applyNumberFormat="1" applyFont="1" applyFill="1" applyBorder="1" applyAlignment="1">
      <alignment horizontal="left" vertical="center"/>
    </xf>
    <xf numFmtId="49" fontId="8" fillId="4" borderId="1" xfId="0" applyNumberFormat="1" applyFont="1" applyFill="1" applyBorder="1" applyAlignment="1">
      <alignment horizontal="left" vertical="center" wrapText="1"/>
    </xf>
    <xf numFmtId="4" fontId="0" fillId="2" borderId="1" xfId="0" applyNumberForma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53"/>
  <sheetViews>
    <sheetView workbookViewId="0">
      <selection activeCell="C107" sqref="C107"/>
    </sheetView>
  </sheetViews>
  <sheetFormatPr baseColWidth="10" defaultRowHeight="15" x14ac:dyDescent="0.25"/>
  <cols>
    <col min="1" max="1" width="13" style="1" customWidth="1"/>
    <col min="2" max="2" width="60.42578125" customWidth="1"/>
    <col min="3" max="3" width="13.140625" style="23" customWidth="1"/>
    <col min="4" max="4" width="13.28515625" style="33" customWidth="1"/>
    <col min="5" max="5" width="14.28515625" style="34" customWidth="1"/>
    <col min="6" max="6" width="19" style="23" customWidth="1"/>
  </cols>
  <sheetData>
    <row r="1" spans="1:6" ht="4.9000000000000004" customHeight="1" thickBot="1" x14ac:dyDescent="0.3">
      <c r="C1" s="8"/>
      <c r="D1" s="8"/>
      <c r="E1" s="23"/>
    </row>
    <row r="2" spans="1:6" ht="7.9" customHeight="1" x14ac:dyDescent="0.25">
      <c r="A2" s="16"/>
      <c r="B2" s="17"/>
      <c r="C2" s="18"/>
      <c r="D2" s="18"/>
      <c r="E2" s="28"/>
      <c r="F2" s="29"/>
    </row>
    <row r="3" spans="1:6" ht="15.75" x14ac:dyDescent="0.25">
      <c r="A3" s="59" t="s">
        <v>289</v>
      </c>
      <c r="B3" s="71" t="s">
        <v>290</v>
      </c>
      <c r="C3" s="72"/>
      <c r="D3" s="31" t="s">
        <v>35</v>
      </c>
      <c r="E3" s="65">
        <v>2024</v>
      </c>
      <c r="F3" s="30"/>
    </row>
    <row r="4" spans="1:6" ht="8.65" customHeight="1" thickBot="1" x14ac:dyDescent="0.3">
      <c r="A4" s="19"/>
      <c r="B4" s="20"/>
      <c r="C4" s="21"/>
      <c r="D4" s="21"/>
      <c r="E4" s="21"/>
      <c r="F4" s="32"/>
    </row>
    <row r="6" spans="1:6" ht="23.25" x14ac:dyDescent="0.25">
      <c r="A6" s="73" t="s">
        <v>79</v>
      </c>
      <c r="B6" s="73"/>
      <c r="C6" s="8"/>
      <c r="D6" s="8"/>
      <c r="E6" s="23"/>
    </row>
    <row r="7" spans="1:6" ht="5.65" customHeight="1" x14ac:dyDescent="0.25">
      <c r="A7" s="2"/>
      <c r="B7" s="3"/>
      <c r="C7" s="8"/>
      <c r="D7" s="8"/>
      <c r="E7" s="23"/>
    </row>
    <row r="8" spans="1:6" ht="21" x14ac:dyDescent="0.25">
      <c r="A8" s="74" t="s">
        <v>80</v>
      </c>
      <c r="B8" s="74"/>
      <c r="C8" s="8"/>
      <c r="D8" s="8"/>
      <c r="E8" s="23"/>
    </row>
    <row r="9" spans="1:6" ht="7.9" customHeight="1" x14ac:dyDescent="0.25"/>
    <row r="10" spans="1:6" ht="7.9" customHeight="1" x14ac:dyDescent="0.25"/>
    <row r="11" spans="1:6" s="35" customFormat="1" ht="24" customHeight="1" x14ac:dyDescent="0.3">
      <c r="A11" s="22" t="s">
        <v>81</v>
      </c>
      <c r="B11" s="75" t="s">
        <v>82</v>
      </c>
      <c r="C11" s="76"/>
      <c r="D11" s="76"/>
      <c r="E11" s="77"/>
      <c r="F11" s="4">
        <f>F13+F17+F36+F45+F50+F56+F66</f>
        <v>26768262.890000008</v>
      </c>
    </row>
    <row r="12" spans="1:6" s="40" customFormat="1" ht="9" customHeight="1" x14ac:dyDescent="0.25">
      <c r="A12" s="24"/>
      <c r="B12" s="36"/>
      <c r="C12" s="37"/>
      <c r="D12" s="38"/>
      <c r="E12" s="39"/>
      <c r="F12" s="37"/>
    </row>
    <row r="13" spans="1:6" ht="19.899999999999999" customHeight="1" x14ac:dyDescent="0.25">
      <c r="A13" s="14" t="s">
        <v>83</v>
      </c>
      <c r="B13" s="7" t="s">
        <v>84</v>
      </c>
      <c r="F13" s="15">
        <f>+E14</f>
        <v>12130.76</v>
      </c>
    </row>
    <row r="14" spans="1:6" ht="19.899999999999999" customHeight="1" x14ac:dyDescent="0.25">
      <c r="A14" s="11" t="s">
        <v>85</v>
      </c>
      <c r="B14" s="12" t="s">
        <v>3</v>
      </c>
      <c r="E14" s="13">
        <f>D15</f>
        <v>12130.76</v>
      </c>
    </row>
    <row r="15" spans="1:6" ht="19.899999999999999" customHeight="1" x14ac:dyDescent="0.25">
      <c r="A15" s="55" t="s">
        <v>86</v>
      </c>
      <c r="B15" s="56" t="s">
        <v>3</v>
      </c>
      <c r="D15" s="57">
        <f>C16</f>
        <v>12130.76</v>
      </c>
    </row>
    <row r="16" spans="1:6" ht="19.899999999999999" customHeight="1" x14ac:dyDescent="0.25">
      <c r="A16" s="5" t="s">
        <v>49</v>
      </c>
      <c r="B16" s="6" t="s">
        <v>3</v>
      </c>
      <c r="C16" s="10">
        <v>12130.76</v>
      </c>
    </row>
    <row r="17" spans="1:6" ht="19.899999999999999" customHeight="1" x14ac:dyDescent="0.25">
      <c r="A17" s="14" t="s">
        <v>87</v>
      </c>
      <c r="B17" s="7" t="s">
        <v>88</v>
      </c>
      <c r="F17" s="15">
        <f>E18+E21+E24+E27+E30+E33</f>
        <v>23362429.990000006</v>
      </c>
    </row>
    <row r="18" spans="1:6" ht="19.899999999999999" customHeight="1" x14ac:dyDescent="0.25">
      <c r="A18" s="11" t="s">
        <v>89</v>
      </c>
      <c r="B18" s="12" t="s">
        <v>4</v>
      </c>
      <c r="E18" s="13">
        <f>D19</f>
        <v>677456.66</v>
      </c>
    </row>
    <row r="19" spans="1:6" ht="19.899999999999999" customHeight="1" x14ac:dyDescent="0.25">
      <c r="A19" s="55" t="s">
        <v>90</v>
      </c>
      <c r="B19" s="56" t="s">
        <v>4</v>
      </c>
      <c r="D19" s="57">
        <f>C20</f>
        <v>677456.66</v>
      </c>
    </row>
    <row r="20" spans="1:6" ht="19.899999999999999" customHeight="1" x14ac:dyDescent="0.25">
      <c r="A20" s="5" t="s">
        <v>28</v>
      </c>
      <c r="B20" s="6" t="s">
        <v>4</v>
      </c>
      <c r="C20" s="10">
        <v>677456.66</v>
      </c>
    </row>
    <row r="21" spans="1:6" ht="19.899999999999999" customHeight="1" x14ac:dyDescent="0.25">
      <c r="A21" s="11" t="s">
        <v>91</v>
      </c>
      <c r="B21" s="12" t="s">
        <v>5</v>
      </c>
      <c r="E21" s="13">
        <f>D22</f>
        <v>21498655.440000001</v>
      </c>
    </row>
    <row r="22" spans="1:6" ht="19.899999999999999" customHeight="1" x14ac:dyDescent="0.25">
      <c r="A22" s="55" t="s">
        <v>92</v>
      </c>
      <c r="B22" s="56" t="s">
        <v>5</v>
      </c>
      <c r="D22" s="57">
        <f>C23</f>
        <v>21498655.440000001</v>
      </c>
    </row>
    <row r="23" spans="1:6" ht="19.899999999999999" customHeight="1" x14ac:dyDescent="0.25">
      <c r="A23" s="5" t="s">
        <v>29</v>
      </c>
      <c r="B23" s="6" t="s">
        <v>5</v>
      </c>
      <c r="C23" s="10">
        <v>21498655.440000001</v>
      </c>
    </row>
    <row r="24" spans="1:6" ht="19.899999999999999" customHeight="1" x14ac:dyDescent="0.25">
      <c r="A24" s="11" t="s">
        <v>93</v>
      </c>
      <c r="B24" s="12" t="s">
        <v>0</v>
      </c>
      <c r="E24" s="13">
        <f>D25</f>
        <v>512413.8</v>
      </c>
    </row>
    <row r="25" spans="1:6" ht="19.899999999999999" customHeight="1" x14ac:dyDescent="0.25">
      <c r="A25" s="55" t="s">
        <v>94</v>
      </c>
      <c r="B25" s="56" t="s">
        <v>0</v>
      </c>
      <c r="D25" s="57">
        <f>C26</f>
        <v>512413.8</v>
      </c>
    </row>
    <row r="26" spans="1:6" ht="19.899999999999999" customHeight="1" x14ac:dyDescent="0.25">
      <c r="A26" s="5" t="s">
        <v>30</v>
      </c>
      <c r="B26" s="6" t="s">
        <v>0</v>
      </c>
      <c r="C26" s="10">
        <v>512413.8</v>
      </c>
    </row>
    <row r="27" spans="1:6" ht="19.899999999999999" customHeight="1" x14ac:dyDescent="0.25">
      <c r="A27" s="11" t="s">
        <v>95</v>
      </c>
      <c r="B27" s="12" t="s">
        <v>6</v>
      </c>
      <c r="E27" s="13">
        <f>D28</f>
        <v>85973.42</v>
      </c>
    </row>
    <row r="28" spans="1:6" ht="19.899999999999999" customHeight="1" x14ac:dyDescent="0.25">
      <c r="A28" s="55" t="s">
        <v>96</v>
      </c>
      <c r="B28" s="56" t="s">
        <v>6</v>
      </c>
      <c r="D28" s="57">
        <f>C29</f>
        <v>85973.42</v>
      </c>
    </row>
    <row r="29" spans="1:6" ht="19.899999999999999" customHeight="1" x14ac:dyDescent="0.25">
      <c r="A29" s="5" t="s">
        <v>31</v>
      </c>
      <c r="B29" s="6" t="s">
        <v>6</v>
      </c>
      <c r="C29" s="10">
        <v>85973.42</v>
      </c>
    </row>
    <row r="30" spans="1:6" ht="19.899999999999999" customHeight="1" x14ac:dyDescent="0.25">
      <c r="A30" s="11" t="s">
        <v>97</v>
      </c>
      <c r="B30" s="12" t="s">
        <v>7</v>
      </c>
      <c r="E30" s="13">
        <f>D31</f>
        <v>82332</v>
      </c>
    </row>
    <row r="31" spans="1:6" ht="19.899999999999999" customHeight="1" x14ac:dyDescent="0.25">
      <c r="A31" s="55" t="s">
        <v>98</v>
      </c>
      <c r="B31" s="56" t="s">
        <v>7</v>
      </c>
      <c r="D31" s="57">
        <f>C32</f>
        <v>82332</v>
      </c>
    </row>
    <row r="32" spans="1:6" ht="19.899999999999999" customHeight="1" x14ac:dyDescent="0.25">
      <c r="A32" s="5" t="s">
        <v>32</v>
      </c>
      <c r="B32" s="6" t="s">
        <v>7</v>
      </c>
      <c r="C32" s="10">
        <v>82332</v>
      </c>
    </row>
    <row r="33" spans="1:6" ht="19.899999999999999" customHeight="1" x14ac:dyDescent="0.25">
      <c r="A33" s="11" t="s">
        <v>99</v>
      </c>
      <c r="B33" s="12" t="s">
        <v>8</v>
      </c>
      <c r="E33" s="13">
        <f>D34</f>
        <v>505598.67</v>
      </c>
    </row>
    <row r="34" spans="1:6" ht="19.899999999999999" customHeight="1" x14ac:dyDescent="0.25">
      <c r="A34" s="55" t="s">
        <v>100</v>
      </c>
      <c r="B34" s="56" t="s">
        <v>8</v>
      </c>
      <c r="D34" s="57">
        <f>C35</f>
        <v>505598.67</v>
      </c>
    </row>
    <row r="35" spans="1:6" ht="19.899999999999999" customHeight="1" x14ac:dyDescent="0.25">
      <c r="A35" s="5" t="s">
        <v>33</v>
      </c>
      <c r="B35" s="6" t="s">
        <v>8</v>
      </c>
      <c r="C35" s="10">
        <v>505598.67</v>
      </c>
    </row>
    <row r="36" spans="1:6" ht="19.899999999999999" customHeight="1" x14ac:dyDescent="0.25">
      <c r="A36" s="14" t="s">
        <v>101</v>
      </c>
      <c r="B36" s="7" t="s">
        <v>102</v>
      </c>
      <c r="F36" s="15">
        <f>E37+E40</f>
        <v>1601189.35</v>
      </c>
    </row>
    <row r="37" spans="1:6" ht="19.899999999999999" customHeight="1" x14ac:dyDescent="0.25">
      <c r="A37" s="11" t="s">
        <v>103</v>
      </c>
      <c r="B37" s="12" t="s">
        <v>9</v>
      </c>
      <c r="E37" s="13">
        <f>D38</f>
        <v>0</v>
      </c>
    </row>
    <row r="38" spans="1:6" ht="19.899999999999999" customHeight="1" x14ac:dyDescent="0.25">
      <c r="A38" s="55" t="s">
        <v>104</v>
      </c>
      <c r="B38" s="56" t="s">
        <v>9</v>
      </c>
      <c r="D38" s="57">
        <f>C39</f>
        <v>0</v>
      </c>
    </row>
    <row r="39" spans="1:6" ht="19.899999999999999" customHeight="1" x14ac:dyDescent="0.25">
      <c r="A39" s="5" t="s">
        <v>37</v>
      </c>
      <c r="B39" s="6" t="s">
        <v>9</v>
      </c>
      <c r="C39" s="10">
        <v>0</v>
      </c>
    </row>
    <row r="40" spans="1:6" ht="19.899999999999999" customHeight="1" x14ac:dyDescent="0.25">
      <c r="A40" s="11" t="s">
        <v>105</v>
      </c>
      <c r="B40" s="12" t="s">
        <v>10</v>
      </c>
      <c r="E40" s="13">
        <f>D43</f>
        <v>1601189.35</v>
      </c>
    </row>
    <row r="41" spans="1:6" ht="49.5" hidden="1" customHeight="1" x14ac:dyDescent="0.25">
      <c r="A41" s="41" t="s">
        <v>106</v>
      </c>
      <c r="B41" s="42" t="s">
        <v>10</v>
      </c>
    </row>
    <row r="42" spans="1:6" ht="49.5" hidden="1" customHeight="1" x14ac:dyDescent="0.25">
      <c r="A42" s="41" t="s">
        <v>107</v>
      </c>
      <c r="B42" s="42" t="s">
        <v>10</v>
      </c>
    </row>
    <row r="43" spans="1:6" ht="19.899999999999999" customHeight="1" x14ac:dyDescent="0.25">
      <c r="A43" s="55" t="s">
        <v>108</v>
      </c>
      <c r="B43" s="56" t="s">
        <v>10</v>
      </c>
      <c r="D43" s="57">
        <f>C44</f>
        <v>1601189.35</v>
      </c>
    </row>
    <row r="44" spans="1:6" ht="19.899999999999999" customHeight="1" x14ac:dyDescent="0.25">
      <c r="A44" s="5" t="s">
        <v>38</v>
      </c>
      <c r="B44" s="6" t="s">
        <v>10</v>
      </c>
      <c r="C44" s="10">
        <v>1601189.35</v>
      </c>
    </row>
    <row r="45" spans="1:6" ht="19.899999999999999" customHeight="1" x14ac:dyDescent="0.25">
      <c r="A45" s="14" t="s">
        <v>109</v>
      </c>
      <c r="B45" s="7" t="s">
        <v>110</v>
      </c>
      <c r="F45" s="15">
        <f>+E46</f>
        <v>1355946.81</v>
      </c>
    </row>
    <row r="46" spans="1:6" ht="19.899999999999999" customHeight="1" x14ac:dyDescent="0.25">
      <c r="A46" s="11" t="s">
        <v>111</v>
      </c>
      <c r="B46" s="12" t="s">
        <v>11</v>
      </c>
      <c r="E46" s="13">
        <f>D47</f>
        <v>1355946.81</v>
      </c>
    </row>
    <row r="47" spans="1:6" ht="19.899999999999999" customHeight="1" x14ac:dyDescent="0.25">
      <c r="A47" s="55" t="s">
        <v>112</v>
      </c>
      <c r="B47" s="56" t="s">
        <v>11</v>
      </c>
      <c r="D47" s="57">
        <f>C48</f>
        <v>1355946.81</v>
      </c>
    </row>
    <row r="48" spans="1:6" ht="19.899999999999999" customHeight="1" x14ac:dyDescent="0.25">
      <c r="A48" s="5" t="s">
        <v>39</v>
      </c>
      <c r="B48" s="6" t="s">
        <v>11</v>
      </c>
      <c r="C48" s="10">
        <v>1355946.81</v>
      </c>
    </row>
    <row r="49" spans="1:6" ht="19.899999999999999" customHeight="1" x14ac:dyDescent="0.25">
      <c r="A49" s="25"/>
      <c r="B49" s="26"/>
    </row>
    <row r="50" spans="1:6" ht="19.899999999999999" customHeight="1" x14ac:dyDescent="0.25">
      <c r="A50" s="14" t="s">
        <v>113</v>
      </c>
      <c r="B50" s="7" t="s">
        <v>114</v>
      </c>
      <c r="F50" s="15">
        <f>E51</f>
        <v>549031.53</v>
      </c>
    </row>
    <row r="51" spans="1:6" ht="19.899999999999999" customHeight="1" x14ac:dyDescent="0.25">
      <c r="A51" s="11" t="s">
        <v>115</v>
      </c>
      <c r="B51" s="12" t="s">
        <v>66</v>
      </c>
      <c r="E51" s="13">
        <f>D54</f>
        <v>549031.53</v>
      </c>
    </row>
    <row r="52" spans="1:6" ht="49.5" hidden="1" customHeight="1" x14ac:dyDescent="0.25">
      <c r="A52" s="41" t="s">
        <v>116</v>
      </c>
      <c r="B52" s="42" t="s">
        <v>117</v>
      </c>
    </row>
    <row r="53" spans="1:6" ht="49.5" hidden="1" customHeight="1" x14ac:dyDescent="0.25">
      <c r="A53" s="41" t="s">
        <v>118</v>
      </c>
      <c r="B53" s="42" t="s">
        <v>117</v>
      </c>
    </row>
    <row r="54" spans="1:6" ht="19.899999999999999" customHeight="1" x14ac:dyDescent="0.25">
      <c r="A54" s="55" t="s">
        <v>119</v>
      </c>
      <c r="B54" s="56" t="s">
        <v>66</v>
      </c>
      <c r="D54" s="57">
        <f>C55</f>
        <v>549031.53</v>
      </c>
    </row>
    <row r="55" spans="1:6" ht="19.899999999999999" customHeight="1" x14ac:dyDescent="0.25">
      <c r="A55" s="5" t="s">
        <v>62</v>
      </c>
      <c r="B55" s="6" t="s">
        <v>66</v>
      </c>
      <c r="C55" s="10">
        <v>549031.53</v>
      </c>
    </row>
    <row r="56" spans="1:6" ht="19.899999999999999" customHeight="1" x14ac:dyDescent="0.25">
      <c r="A56" s="14" t="s">
        <v>120</v>
      </c>
      <c r="B56" s="7" t="s">
        <v>121</v>
      </c>
      <c r="F56" s="15">
        <f>E57+E60+E63</f>
        <v>5881315.5899999999</v>
      </c>
    </row>
    <row r="57" spans="1:6" ht="19.899999999999999" customHeight="1" x14ac:dyDescent="0.25">
      <c r="A57" s="11" t="s">
        <v>301</v>
      </c>
      <c r="B57" s="12" t="s">
        <v>300</v>
      </c>
      <c r="E57" s="13">
        <f>D58</f>
        <v>15631.52</v>
      </c>
    </row>
    <row r="58" spans="1:6" ht="19.899999999999999" customHeight="1" x14ac:dyDescent="0.25">
      <c r="A58" s="55" t="s">
        <v>298</v>
      </c>
      <c r="B58" s="56" t="s">
        <v>300</v>
      </c>
      <c r="D58" s="57">
        <f>C59</f>
        <v>15631.52</v>
      </c>
    </row>
    <row r="59" spans="1:6" ht="19.899999999999999" customHeight="1" x14ac:dyDescent="0.25">
      <c r="A59" s="5" t="s">
        <v>299</v>
      </c>
      <c r="B59" s="6" t="s">
        <v>300</v>
      </c>
      <c r="C59" s="10">
        <v>15631.52</v>
      </c>
    </row>
    <row r="60" spans="1:6" ht="19.899999999999999" customHeight="1" x14ac:dyDescent="0.25">
      <c r="A60" s="11" t="s">
        <v>122</v>
      </c>
      <c r="B60" s="12" t="s">
        <v>12</v>
      </c>
      <c r="E60" s="13">
        <f>D61</f>
        <v>5452132.4500000002</v>
      </c>
    </row>
    <row r="61" spans="1:6" ht="19.899999999999999" customHeight="1" x14ac:dyDescent="0.25">
      <c r="A61" s="55" t="s">
        <v>123</v>
      </c>
      <c r="B61" s="56" t="s">
        <v>12</v>
      </c>
      <c r="D61" s="57">
        <f>C62</f>
        <v>5452132.4500000002</v>
      </c>
    </row>
    <row r="62" spans="1:6" ht="19.899999999999999" customHeight="1" x14ac:dyDescent="0.25">
      <c r="A62" s="5" t="s">
        <v>47</v>
      </c>
      <c r="B62" s="6" t="s">
        <v>12</v>
      </c>
      <c r="C62" s="10">
        <v>5452132.4500000002</v>
      </c>
    </row>
    <row r="63" spans="1:6" ht="19.899999999999999" customHeight="1" x14ac:dyDescent="0.25">
      <c r="A63" s="11" t="s">
        <v>124</v>
      </c>
      <c r="B63" s="12" t="s">
        <v>13</v>
      </c>
      <c r="E63" s="13">
        <f>D64</f>
        <v>413551.62</v>
      </c>
    </row>
    <row r="64" spans="1:6" ht="19.899999999999999" customHeight="1" x14ac:dyDescent="0.25">
      <c r="A64" s="55" t="s">
        <v>125</v>
      </c>
      <c r="B64" s="56" t="s">
        <v>13</v>
      </c>
      <c r="D64" s="57">
        <f>C65</f>
        <v>413551.62</v>
      </c>
    </row>
    <row r="65" spans="1:6" ht="19.899999999999999" customHeight="1" x14ac:dyDescent="0.25">
      <c r="A65" s="5" t="s">
        <v>40</v>
      </c>
      <c r="B65" s="6" t="s">
        <v>13</v>
      </c>
      <c r="C65" s="10">
        <v>413551.62</v>
      </c>
    </row>
    <row r="66" spans="1:6" ht="19.899999999999999" customHeight="1" x14ac:dyDescent="0.25">
      <c r="A66" s="14" t="s">
        <v>126</v>
      </c>
      <c r="B66" s="7" t="s">
        <v>127</v>
      </c>
      <c r="F66" s="15">
        <f>E67+E74+E85</f>
        <v>-5993781.1399999987</v>
      </c>
    </row>
    <row r="67" spans="1:6" ht="19.899999999999999" customHeight="1" x14ac:dyDescent="0.25">
      <c r="A67" s="11" t="s">
        <v>128</v>
      </c>
      <c r="B67" s="12" t="s">
        <v>129</v>
      </c>
      <c r="E67" s="13">
        <f>+D70+D72</f>
        <v>-1990.93</v>
      </c>
    </row>
    <row r="68" spans="1:6" ht="49.5" hidden="1" customHeight="1" x14ac:dyDescent="0.25">
      <c r="A68" s="41" t="s">
        <v>130</v>
      </c>
      <c r="B68" s="43" t="s">
        <v>131</v>
      </c>
    </row>
    <row r="69" spans="1:6" ht="49.5" hidden="1" customHeight="1" x14ac:dyDescent="0.25">
      <c r="A69" s="41" t="s">
        <v>132</v>
      </c>
      <c r="B69" s="43" t="s">
        <v>131</v>
      </c>
    </row>
    <row r="70" spans="1:6" ht="19.899999999999999" customHeight="1" x14ac:dyDescent="0.25">
      <c r="A70" s="55" t="s">
        <v>133</v>
      </c>
      <c r="B70" s="56" t="s">
        <v>131</v>
      </c>
      <c r="D70" s="57">
        <f>C71</f>
        <v>0</v>
      </c>
    </row>
    <row r="71" spans="1:6" ht="19.899999999999999" customHeight="1" x14ac:dyDescent="0.25">
      <c r="A71" s="5" t="s">
        <v>134</v>
      </c>
      <c r="B71" s="6" t="s">
        <v>131</v>
      </c>
      <c r="C71" s="10">
        <v>0</v>
      </c>
    </row>
    <row r="72" spans="1:6" ht="19.899999999999999" customHeight="1" x14ac:dyDescent="0.25">
      <c r="A72" s="55" t="s">
        <v>135</v>
      </c>
      <c r="B72" s="56" t="s">
        <v>136</v>
      </c>
      <c r="D72" s="57">
        <f>C73</f>
        <v>-1990.93</v>
      </c>
    </row>
    <row r="73" spans="1:6" ht="19.899999999999999" customHeight="1" x14ac:dyDescent="0.25">
      <c r="A73" s="5" t="s">
        <v>137</v>
      </c>
      <c r="B73" s="6" t="s">
        <v>136</v>
      </c>
      <c r="C73" s="10">
        <v>-1990.93</v>
      </c>
    </row>
    <row r="74" spans="1:6" ht="19.899999999999999" customHeight="1" x14ac:dyDescent="0.25">
      <c r="A74" s="11" t="s">
        <v>138</v>
      </c>
      <c r="B74" s="12" t="s">
        <v>139</v>
      </c>
      <c r="E74" s="13">
        <f>+D75+D77+D79+D81+D83</f>
        <v>-5860276.7599999988</v>
      </c>
    </row>
    <row r="75" spans="1:6" ht="19.899999999999999" customHeight="1" x14ac:dyDescent="0.25">
      <c r="A75" s="55" t="s">
        <v>140</v>
      </c>
      <c r="B75" s="56" t="s">
        <v>141</v>
      </c>
      <c r="D75" s="57">
        <f>C76</f>
        <v>-5133972.3</v>
      </c>
    </row>
    <row r="76" spans="1:6" ht="19.899999999999999" customHeight="1" x14ac:dyDescent="0.25">
      <c r="A76" s="5" t="s">
        <v>142</v>
      </c>
      <c r="B76" s="6" t="s">
        <v>141</v>
      </c>
      <c r="C76" s="10">
        <v>-5133972.3</v>
      </c>
    </row>
    <row r="77" spans="1:6" ht="19.899999999999999" customHeight="1" x14ac:dyDescent="0.25">
      <c r="A77" s="55" t="s">
        <v>143</v>
      </c>
      <c r="B77" s="56" t="s">
        <v>144</v>
      </c>
      <c r="D77" s="57">
        <f>C78</f>
        <v>-393561.56</v>
      </c>
    </row>
    <row r="78" spans="1:6" ht="19.899999999999999" customHeight="1" x14ac:dyDescent="0.25">
      <c r="A78" s="5" t="s">
        <v>145</v>
      </c>
      <c r="B78" s="6" t="s">
        <v>144</v>
      </c>
      <c r="C78" s="10">
        <v>-393561.56</v>
      </c>
    </row>
    <row r="79" spans="1:6" ht="19.899999999999999" customHeight="1" x14ac:dyDescent="0.25">
      <c r="A79" s="55" t="s">
        <v>146</v>
      </c>
      <c r="B79" s="56" t="s">
        <v>147</v>
      </c>
      <c r="D79" s="57">
        <f>C80</f>
        <v>-77524.97</v>
      </c>
    </row>
    <row r="80" spans="1:6" ht="19.899999999999999" customHeight="1" x14ac:dyDescent="0.25">
      <c r="A80" s="5" t="s">
        <v>148</v>
      </c>
      <c r="B80" s="6" t="s">
        <v>147</v>
      </c>
      <c r="C80" s="10">
        <v>-77524.97</v>
      </c>
    </row>
    <row r="81" spans="1:6" ht="19.899999999999999" customHeight="1" x14ac:dyDescent="0.25">
      <c r="A81" s="55" t="s">
        <v>149</v>
      </c>
      <c r="B81" s="56" t="s">
        <v>150</v>
      </c>
      <c r="D81" s="57">
        <f>C82</f>
        <v>-47592.5</v>
      </c>
    </row>
    <row r="82" spans="1:6" ht="19.899999999999999" customHeight="1" x14ac:dyDescent="0.25">
      <c r="A82" s="5" t="s">
        <v>151</v>
      </c>
      <c r="B82" s="6" t="s">
        <v>150</v>
      </c>
      <c r="C82" s="10">
        <v>-47592.5</v>
      </c>
    </row>
    <row r="83" spans="1:6" ht="19.899999999999999" customHeight="1" x14ac:dyDescent="0.25">
      <c r="A83" s="55" t="s">
        <v>152</v>
      </c>
      <c r="B83" s="56" t="s">
        <v>153</v>
      </c>
      <c r="D83" s="57">
        <f>C84</f>
        <v>-207625.43</v>
      </c>
    </row>
    <row r="84" spans="1:6" ht="19.899999999999999" customHeight="1" x14ac:dyDescent="0.25">
      <c r="A84" s="5" t="s">
        <v>154</v>
      </c>
      <c r="B84" s="6" t="s">
        <v>153</v>
      </c>
      <c r="C84" s="10">
        <v>-207625.43</v>
      </c>
    </row>
    <row r="85" spans="1:6" ht="19.899999999999999" customHeight="1" x14ac:dyDescent="0.25">
      <c r="A85" s="11" t="s">
        <v>155</v>
      </c>
      <c r="B85" s="12" t="s">
        <v>156</v>
      </c>
      <c r="E85" s="13">
        <f>D86</f>
        <v>-131513.45000000001</v>
      </c>
    </row>
    <row r="86" spans="1:6" ht="19.899999999999999" customHeight="1" x14ac:dyDescent="0.25">
      <c r="A86" s="55" t="s">
        <v>157</v>
      </c>
      <c r="B86" s="56" t="s">
        <v>158</v>
      </c>
      <c r="D86" s="57">
        <f>C87</f>
        <v>-131513.45000000001</v>
      </c>
    </row>
    <row r="87" spans="1:6" ht="19.899999999999999" customHeight="1" x14ac:dyDescent="0.25">
      <c r="A87" s="5" t="s">
        <v>159</v>
      </c>
      <c r="B87" s="27" t="s">
        <v>158</v>
      </c>
      <c r="C87" s="10">
        <v>-131513.45000000001</v>
      </c>
    </row>
    <row r="88" spans="1:6" ht="9" customHeight="1" x14ac:dyDescent="0.25">
      <c r="A88" s="5"/>
      <c r="B88" s="44"/>
      <c r="C88" s="45"/>
    </row>
    <row r="89" spans="1:6" ht="22.15" customHeight="1" x14ac:dyDescent="0.25">
      <c r="A89" s="22" t="s">
        <v>81</v>
      </c>
      <c r="B89" s="75" t="s">
        <v>291</v>
      </c>
      <c r="C89" s="76"/>
      <c r="D89" s="76"/>
      <c r="E89" s="77"/>
      <c r="F89" s="4">
        <f>F91+F101+F124</f>
        <v>24496073.690000001</v>
      </c>
    </row>
    <row r="90" spans="1:6" ht="9" customHeight="1" x14ac:dyDescent="0.25">
      <c r="A90" s="5"/>
      <c r="B90" s="44"/>
      <c r="C90" s="45"/>
    </row>
    <row r="91" spans="1:6" s="35" customFormat="1" ht="24" customHeight="1" x14ac:dyDescent="0.3">
      <c r="A91" s="22" t="s">
        <v>292</v>
      </c>
      <c r="B91" s="66" t="s">
        <v>329</v>
      </c>
      <c r="C91" s="66"/>
      <c r="D91" s="66"/>
      <c r="E91" s="66"/>
      <c r="F91" s="4">
        <f>F92+F96</f>
        <v>260826.44</v>
      </c>
    </row>
    <row r="92" spans="1:6" ht="19.899999999999999" customHeight="1" x14ac:dyDescent="0.25">
      <c r="A92" s="14" t="s">
        <v>294</v>
      </c>
      <c r="B92" s="61" t="s">
        <v>293</v>
      </c>
      <c r="C92" s="62"/>
      <c r="F92" s="15">
        <f>E93</f>
        <v>219088.24</v>
      </c>
    </row>
    <row r="93" spans="1:6" ht="19.899999999999999" customHeight="1" x14ac:dyDescent="0.25">
      <c r="A93" s="11" t="s">
        <v>295</v>
      </c>
      <c r="B93" s="12" t="s">
        <v>293</v>
      </c>
      <c r="C93" s="10"/>
      <c r="E93" s="13">
        <f>D94</f>
        <v>219088.24</v>
      </c>
    </row>
    <row r="94" spans="1:6" ht="19.899999999999999" customHeight="1" x14ac:dyDescent="0.25">
      <c r="A94" s="55" t="s">
        <v>296</v>
      </c>
      <c r="B94" s="56" t="s">
        <v>293</v>
      </c>
      <c r="C94" s="10"/>
      <c r="D94" s="60">
        <f>C95</f>
        <v>219088.24</v>
      </c>
    </row>
    <row r="95" spans="1:6" ht="19.899999999999999" customHeight="1" x14ac:dyDescent="0.25">
      <c r="A95" s="5" t="s">
        <v>297</v>
      </c>
      <c r="B95" s="6" t="s">
        <v>293</v>
      </c>
      <c r="C95" s="10">
        <v>219088.24</v>
      </c>
    </row>
    <row r="96" spans="1:6" ht="19.899999999999999" customHeight="1" x14ac:dyDescent="0.25">
      <c r="A96" s="14" t="s">
        <v>324</v>
      </c>
      <c r="B96" s="61" t="s">
        <v>325</v>
      </c>
      <c r="C96" s="62"/>
      <c r="F96" s="15">
        <f>E97</f>
        <v>41738.199999999997</v>
      </c>
    </row>
    <row r="97" spans="1:6" ht="19.899999999999999" customHeight="1" x14ac:dyDescent="0.25">
      <c r="A97" s="11" t="s">
        <v>326</v>
      </c>
      <c r="B97" s="12" t="s">
        <v>325</v>
      </c>
      <c r="C97" s="10"/>
      <c r="E97" s="13">
        <f>D98</f>
        <v>41738.199999999997</v>
      </c>
    </row>
    <row r="98" spans="1:6" ht="19.899999999999999" customHeight="1" x14ac:dyDescent="0.25">
      <c r="A98" s="55" t="s">
        <v>327</v>
      </c>
      <c r="B98" s="56" t="s">
        <v>325</v>
      </c>
      <c r="C98" s="10"/>
      <c r="D98" s="60">
        <f>C99</f>
        <v>41738.199999999997</v>
      </c>
    </row>
    <row r="99" spans="1:6" ht="19.899999999999999" customHeight="1" x14ac:dyDescent="0.25">
      <c r="A99" s="5" t="s">
        <v>328</v>
      </c>
      <c r="B99" s="6" t="s">
        <v>325</v>
      </c>
      <c r="C99" s="10">
        <v>41738.199999999997</v>
      </c>
    </row>
    <row r="100" spans="1:6" ht="9" customHeight="1" x14ac:dyDescent="0.25">
      <c r="A100" s="5"/>
      <c r="B100" s="44"/>
      <c r="C100" s="45"/>
    </row>
    <row r="101" spans="1:6" s="35" customFormat="1" ht="24" customHeight="1" x14ac:dyDescent="0.3">
      <c r="A101" s="22" t="s">
        <v>160</v>
      </c>
      <c r="B101" s="75" t="s">
        <v>161</v>
      </c>
      <c r="C101" s="76"/>
      <c r="D101" s="76"/>
      <c r="E101" s="77"/>
      <c r="F101" s="4">
        <f>F103+F107+F113</f>
        <v>10580036.840000002</v>
      </c>
    </row>
    <row r="102" spans="1:6" s="40" customFormat="1" ht="4.5" customHeight="1" x14ac:dyDescent="0.25">
      <c r="A102" s="24"/>
      <c r="B102" s="36"/>
      <c r="C102" s="37"/>
      <c r="D102" s="38"/>
      <c r="E102" s="39"/>
      <c r="F102" s="37"/>
    </row>
    <row r="103" spans="1:6" ht="19.899999999999999" customHeight="1" x14ac:dyDescent="0.25">
      <c r="A103" s="14" t="s">
        <v>162</v>
      </c>
      <c r="B103" s="7" t="s">
        <v>163</v>
      </c>
      <c r="F103" s="15">
        <f>E104</f>
        <v>806512.55</v>
      </c>
    </row>
    <row r="104" spans="1:6" ht="19.899999999999999" customHeight="1" x14ac:dyDescent="0.25">
      <c r="A104" s="11" t="s">
        <v>164</v>
      </c>
      <c r="B104" s="12" t="s">
        <v>14</v>
      </c>
      <c r="E104" s="13">
        <f>D105</f>
        <v>806512.55</v>
      </c>
    </row>
    <row r="105" spans="1:6" ht="19.899999999999999" customHeight="1" x14ac:dyDescent="0.25">
      <c r="A105" s="55" t="s">
        <v>165</v>
      </c>
      <c r="B105" s="56" t="s">
        <v>14</v>
      </c>
      <c r="D105" s="57">
        <f>C106</f>
        <v>806512.55</v>
      </c>
    </row>
    <row r="106" spans="1:6" ht="19.899999999999999" customHeight="1" x14ac:dyDescent="0.25">
      <c r="A106" s="5" t="s">
        <v>34</v>
      </c>
      <c r="B106" s="6" t="s">
        <v>14</v>
      </c>
      <c r="C106" s="10">
        <v>806512.55</v>
      </c>
    </row>
    <row r="107" spans="1:6" ht="19.899999999999999" customHeight="1" x14ac:dyDescent="0.25">
      <c r="A107" s="14" t="s">
        <v>166</v>
      </c>
      <c r="B107" s="7" t="s">
        <v>167</v>
      </c>
      <c r="F107" s="15">
        <f>E108</f>
        <v>20705.419999999998</v>
      </c>
    </row>
    <row r="108" spans="1:6" ht="19.899999999999999" customHeight="1" x14ac:dyDescent="0.25">
      <c r="A108" s="11" t="s">
        <v>168</v>
      </c>
      <c r="B108" s="12" t="s">
        <v>169</v>
      </c>
      <c r="E108" s="13">
        <f>D109</f>
        <v>20705.419999999998</v>
      </c>
    </row>
    <row r="109" spans="1:6" ht="19.899999999999999" customHeight="1" x14ac:dyDescent="0.25">
      <c r="A109" s="55" t="s">
        <v>170</v>
      </c>
      <c r="B109" s="56" t="s">
        <v>169</v>
      </c>
      <c r="D109" s="57">
        <f>SUM(C110:C111)</f>
        <v>20705.419999999998</v>
      </c>
    </row>
    <row r="110" spans="1:6" ht="19.899999999999999" customHeight="1" x14ac:dyDescent="0.25">
      <c r="A110" s="5" t="s">
        <v>22</v>
      </c>
      <c r="B110" s="6" t="s">
        <v>74</v>
      </c>
      <c r="C110" s="10">
        <v>305.42</v>
      </c>
    </row>
    <row r="111" spans="1:6" ht="19.899999999999999" customHeight="1" x14ac:dyDescent="0.25">
      <c r="A111" s="5" t="s">
        <v>73</v>
      </c>
      <c r="B111" s="6" t="s">
        <v>75</v>
      </c>
      <c r="C111" s="10">
        <v>20400</v>
      </c>
    </row>
    <row r="112" spans="1:6" ht="19.899999999999999" customHeight="1" x14ac:dyDescent="0.25">
      <c r="A112" s="25"/>
      <c r="B112" s="26"/>
    </row>
    <row r="113" spans="1:6" ht="19.899999999999999" customHeight="1" x14ac:dyDescent="0.25">
      <c r="A113" s="14" t="s">
        <v>171</v>
      </c>
      <c r="B113" s="7" t="s">
        <v>172</v>
      </c>
      <c r="F113" s="15">
        <f>E114+E117+E120</f>
        <v>9752818.870000001</v>
      </c>
    </row>
    <row r="114" spans="1:6" ht="19.899999999999999" customHeight="1" x14ac:dyDescent="0.25">
      <c r="A114" s="11" t="s">
        <v>173</v>
      </c>
      <c r="B114" s="12" t="s">
        <v>174</v>
      </c>
      <c r="E114" s="13">
        <f>D115</f>
        <v>9752814.8000000007</v>
      </c>
    </row>
    <row r="115" spans="1:6" ht="19.899999999999999" customHeight="1" x14ac:dyDescent="0.25">
      <c r="A115" s="55" t="s">
        <v>175</v>
      </c>
      <c r="B115" s="56" t="s">
        <v>52</v>
      </c>
      <c r="D115" s="57">
        <f>C116</f>
        <v>9752814.8000000007</v>
      </c>
    </row>
    <row r="116" spans="1:6" ht="19.899999999999999" customHeight="1" x14ac:dyDescent="0.25">
      <c r="A116" s="5" t="s">
        <v>53</v>
      </c>
      <c r="B116" s="6" t="s">
        <v>52</v>
      </c>
      <c r="C116" s="10">
        <v>9752814.8000000007</v>
      </c>
    </row>
    <row r="117" spans="1:6" ht="19.899999999999999" customHeight="1" x14ac:dyDescent="0.25">
      <c r="A117" s="11" t="s">
        <v>176</v>
      </c>
      <c r="B117" s="12" t="s">
        <v>64</v>
      </c>
      <c r="E117" s="13">
        <f>D118</f>
        <v>0</v>
      </c>
    </row>
    <row r="118" spans="1:6" ht="19.899999999999999" customHeight="1" x14ac:dyDescent="0.25">
      <c r="A118" s="55" t="s">
        <v>177</v>
      </c>
      <c r="B118" s="56" t="s">
        <v>64</v>
      </c>
      <c r="D118" s="57">
        <f>C119</f>
        <v>0</v>
      </c>
    </row>
    <row r="119" spans="1:6" ht="19.899999999999999" customHeight="1" x14ac:dyDescent="0.25">
      <c r="A119" s="5" t="s">
        <v>27</v>
      </c>
      <c r="B119" s="6" t="s">
        <v>64</v>
      </c>
      <c r="C119" s="10">
        <v>0</v>
      </c>
    </row>
    <row r="120" spans="1:6" ht="19.899999999999999" customHeight="1" x14ac:dyDescent="0.25">
      <c r="A120" s="11" t="s">
        <v>178</v>
      </c>
      <c r="B120" s="12" t="s">
        <v>15</v>
      </c>
      <c r="E120" s="13">
        <f>D121</f>
        <v>4.07</v>
      </c>
    </row>
    <row r="121" spans="1:6" ht="19.899999999999999" customHeight="1" x14ac:dyDescent="0.25">
      <c r="A121" s="55" t="s">
        <v>179</v>
      </c>
      <c r="B121" s="56" t="s">
        <v>15</v>
      </c>
      <c r="D121" s="57">
        <f>C122</f>
        <v>4.07</v>
      </c>
    </row>
    <row r="122" spans="1:6" ht="19.899999999999999" customHeight="1" x14ac:dyDescent="0.25">
      <c r="A122" s="5" t="s">
        <v>24</v>
      </c>
      <c r="B122" s="6" t="s">
        <v>15</v>
      </c>
      <c r="C122" s="10">
        <v>4.07</v>
      </c>
    </row>
    <row r="123" spans="1:6" ht="28.5" customHeight="1" x14ac:dyDescent="0.25">
      <c r="A123" s="25"/>
      <c r="B123" s="26"/>
    </row>
    <row r="124" spans="1:6" s="35" customFormat="1" ht="24" customHeight="1" x14ac:dyDescent="0.3">
      <c r="A124" s="22" t="s">
        <v>180</v>
      </c>
      <c r="B124" s="66" t="s">
        <v>181</v>
      </c>
      <c r="C124" s="66"/>
      <c r="D124" s="66"/>
      <c r="E124" s="66"/>
      <c r="F124" s="4">
        <f>F126+F136+F144</f>
        <v>13655210.41</v>
      </c>
    </row>
    <row r="125" spans="1:6" s="40" customFormat="1" ht="7.9" customHeight="1" x14ac:dyDescent="0.25">
      <c r="A125" s="24"/>
      <c r="B125" s="36"/>
      <c r="C125" s="37"/>
      <c r="D125" s="38"/>
      <c r="E125" s="39"/>
      <c r="F125" s="37"/>
    </row>
    <row r="126" spans="1:6" ht="19.899999999999999" customHeight="1" x14ac:dyDescent="0.25">
      <c r="A126" s="14" t="s">
        <v>182</v>
      </c>
      <c r="B126" s="7" t="s">
        <v>183</v>
      </c>
      <c r="F126" s="15">
        <f>E127+E130+E133</f>
        <v>1893310.67</v>
      </c>
    </row>
    <row r="127" spans="1:6" ht="19.899999999999999" customHeight="1" x14ac:dyDescent="0.25">
      <c r="A127" s="11" t="s">
        <v>184</v>
      </c>
      <c r="B127" s="12" t="s">
        <v>65</v>
      </c>
      <c r="E127" s="13">
        <f>D128</f>
        <v>1887310.67</v>
      </c>
    </row>
    <row r="128" spans="1:6" ht="19.899999999999999" customHeight="1" x14ac:dyDescent="0.25">
      <c r="A128" s="55" t="s">
        <v>185</v>
      </c>
      <c r="B128" s="56" t="s">
        <v>65</v>
      </c>
      <c r="D128" s="57">
        <f>C129</f>
        <v>1887310.67</v>
      </c>
    </row>
    <row r="129" spans="1:6" ht="19.899999999999999" customHeight="1" x14ac:dyDescent="0.25">
      <c r="A129" s="5" t="s">
        <v>63</v>
      </c>
      <c r="B129" s="6" t="s">
        <v>65</v>
      </c>
      <c r="C129" s="10">
        <v>1887310.67</v>
      </c>
    </row>
    <row r="130" spans="1:6" ht="19.899999999999999" customHeight="1" x14ac:dyDescent="0.25">
      <c r="A130" s="11" t="s">
        <v>186</v>
      </c>
      <c r="B130" s="12" t="s">
        <v>17</v>
      </c>
      <c r="E130" s="13">
        <f>D131</f>
        <v>6000</v>
      </c>
    </row>
    <row r="131" spans="1:6" ht="19.899999999999999" customHeight="1" x14ac:dyDescent="0.25">
      <c r="A131" s="55" t="s">
        <v>187</v>
      </c>
      <c r="B131" s="56" t="s">
        <v>17</v>
      </c>
      <c r="D131" s="57">
        <f>C132</f>
        <v>6000</v>
      </c>
    </row>
    <row r="132" spans="1:6" ht="19.899999999999999" customHeight="1" x14ac:dyDescent="0.25">
      <c r="A132" s="5" t="s">
        <v>48</v>
      </c>
      <c r="B132" s="6" t="s">
        <v>17</v>
      </c>
      <c r="C132" s="10">
        <v>6000</v>
      </c>
    </row>
    <row r="133" spans="1:6" ht="19.899999999999999" customHeight="1" x14ac:dyDescent="0.25">
      <c r="A133" s="11" t="s">
        <v>188</v>
      </c>
      <c r="B133" s="12" t="s">
        <v>18</v>
      </c>
      <c r="E133" s="13">
        <f>D134</f>
        <v>0</v>
      </c>
    </row>
    <row r="134" spans="1:6" ht="19.899999999999999" customHeight="1" x14ac:dyDescent="0.25">
      <c r="A134" s="55" t="s">
        <v>189</v>
      </c>
      <c r="B134" s="56" t="s">
        <v>18</v>
      </c>
      <c r="D134" s="57">
        <f>C135</f>
        <v>0</v>
      </c>
    </row>
    <row r="135" spans="1:6" ht="19.899999999999999" customHeight="1" x14ac:dyDescent="0.25">
      <c r="A135" s="5" t="s">
        <v>46</v>
      </c>
      <c r="B135" s="6" t="s">
        <v>18</v>
      </c>
      <c r="C135" s="10">
        <v>0</v>
      </c>
    </row>
    <row r="136" spans="1:6" ht="19.899999999999999" customHeight="1" x14ac:dyDescent="0.25">
      <c r="A136" s="14" t="s">
        <v>190</v>
      </c>
      <c r="B136" s="7" t="s">
        <v>191</v>
      </c>
      <c r="F136" s="15">
        <f>E137+E141</f>
        <v>457428.12</v>
      </c>
    </row>
    <row r="137" spans="1:6" ht="19.899999999999999" customHeight="1" x14ac:dyDescent="0.25">
      <c r="A137" s="11" t="s">
        <v>192</v>
      </c>
      <c r="B137" s="46" t="s">
        <v>193</v>
      </c>
      <c r="E137" s="13">
        <f>D138</f>
        <v>455256.65</v>
      </c>
      <c r="F137" s="37"/>
    </row>
    <row r="138" spans="1:6" ht="19.899999999999999" customHeight="1" x14ac:dyDescent="0.25">
      <c r="A138" s="55" t="s">
        <v>194</v>
      </c>
      <c r="B138" s="56" t="s">
        <v>195</v>
      </c>
      <c r="D138" s="57">
        <f>SUM(C139:C140)</f>
        <v>455256.65</v>
      </c>
    </row>
    <row r="139" spans="1:6" ht="19.899999999999999" customHeight="1" x14ac:dyDescent="0.25">
      <c r="A139" s="5" t="s">
        <v>59</v>
      </c>
      <c r="B139" s="6" t="s">
        <v>323</v>
      </c>
      <c r="C139" s="10">
        <v>455256.65</v>
      </c>
    </row>
    <row r="140" spans="1:6" ht="19.899999999999999" customHeight="1" x14ac:dyDescent="0.25">
      <c r="A140" s="5" t="s">
        <v>60</v>
      </c>
      <c r="B140" s="6" t="s">
        <v>322</v>
      </c>
      <c r="C140" s="10">
        <v>0</v>
      </c>
    </row>
    <row r="141" spans="1:6" ht="19.899999999999999" customHeight="1" x14ac:dyDescent="0.25">
      <c r="A141" s="11" t="s">
        <v>196</v>
      </c>
      <c r="B141" s="12" t="s">
        <v>197</v>
      </c>
      <c r="E141" s="13">
        <f>D142</f>
        <v>2171.4699999999998</v>
      </c>
    </row>
    <row r="142" spans="1:6" ht="19.899999999999999" customHeight="1" x14ac:dyDescent="0.25">
      <c r="A142" s="55" t="s">
        <v>198</v>
      </c>
      <c r="B142" s="56" t="s">
        <v>197</v>
      </c>
      <c r="D142" s="57">
        <f>C143</f>
        <v>2171.4699999999998</v>
      </c>
    </row>
    <row r="143" spans="1:6" ht="19.899999999999999" customHeight="1" x14ac:dyDescent="0.25">
      <c r="A143" s="5" t="s">
        <v>199</v>
      </c>
      <c r="B143" s="6" t="s">
        <v>197</v>
      </c>
      <c r="C143" s="10">
        <v>2171.4699999999998</v>
      </c>
    </row>
    <row r="144" spans="1:6" ht="19.899999999999999" customHeight="1" x14ac:dyDescent="0.25">
      <c r="A144" s="14" t="s">
        <v>200</v>
      </c>
      <c r="B144" s="7" t="s">
        <v>201</v>
      </c>
      <c r="F144" s="15">
        <f>E145+E148</f>
        <v>11304471.619999999</v>
      </c>
    </row>
    <row r="145" spans="1:6" ht="19.899999999999999" customHeight="1" x14ac:dyDescent="0.25">
      <c r="A145" s="11" t="s">
        <v>202</v>
      </c>
      <c r="B145" s="12" t="s">
        <v>203</v>
      </c>
      <c r="E145" s="13">
        <f>D146</f>
        <v>46049.8</v>
      </c>
    </row>
    <row r="146" spans="1:6" ht="19.899999999999999" customHeight="1" x14ac:dyDescent="0.25">
      <c r="A146" s="55" t="s">
        <v>204</v>
      </c>
      <c r="B146" s="56" t="s">
        <v>203</v>
      </c>
      <c r="D146" s="57">
        <f>C147</f>
        <v>46049.8</v>
      </c>
    </row>
    <row r="147" spans="1:6" ht="19.899999999999999" customHeight="1" x14ac:dyDescent="0.25">
      <c r="A147" s="5" t="s">
        <v>205</v>
      </c>
      <c r="B147" s="6" t="s">
        <v>206</v>
      </c>
      <c r="C147" s="10">
        <v>46049.8</v>
      </c>
    </row>
    <row r="148" spans="1:6" ht="19.899999999999999" customHeight="1" x14ac:dyDescent="0.25">
      <c r="A148" s="11" t="s">
        <v>207</v>
      </c>
      <c r="B148" s="12" t="s">
        <v>208</v>
      </c>
      <c r="E148" s="13">
        <f>D149</f>
        <v>11258421.819999998</v>
      </c>
    </row>
    <row r="149" spans="1:6" ht="19.899999999999999" customHeight="1" x14ac:dyDescent="0.25">
      <c r="A149" s="55" t="s">
        <v>209</v>
      </c>
      <c r="B149" s="56" t="s">
        <v>210</v>
      </c>
      <c r="D149" s="57">
        <f>SUM(C150:C151)</f>
        <v>11258421.819999998</v>
      </c>
    </row>
    <row r="150" spans="1:6" ht="19.899999999999999" customHeight="1" x14ac:dyDescent="0.25">
      <c r="A150" s="5" t="s">
        <v>211</v>
      </c>
      <c r="B150" s="6" t="s">
        <v>212</v>
      </c>
      <c r="C150" s="10">
        <v>11037433.029999999</v>
      </c>
    </row>
    <row r="151" spans="1:6" ht="19.899999999999999" customHeight="1" x14ac:dyDescent="0.25">
      <c r="A151" s="5" t="s">
        <v>213</v>
      </c>
      <c r="B151" s="6" t="s">
        <v>212</v>
      </c>
      <c r="C151" s="10">
        <v>220988.79</v>
      </c>
    </row>
    <row r="152" spans="1:6" ht="22.15" customHeight="1" thickBot="1" x14ac:dyDescent="0.3"/>
    <row r="153" spans="1:6" ht="21.75" thickBot="1" x14ac:dyDescent="0.4">
      <c r="A153" s="67" t="s">
        <v>214</v>
      </c>
      <c r="B153" s="68"/>
      <c r="C153" s="69"/>
      <c r="D153" s="69"/>
      <c r="E153" s="70"/>
      <c r="F153" s="47">
        <f>F11+F89</f>
        <v>51264336.580000013</v>
      </c>
    </row>
  </sheetData>
  <mergeCells count="9">
    <mergeCell ref="B124:E124"/>
    <mergeCell ref="A153:E153"/>
    <mergeCell ref="B3:C3"/>
    <mergeCell ref="A6:B6"/>
    <mergeCell ref="A8:B8"/>
    <mergeCell ref="B11:E11"/>
    <mergeCell ref="B101:E101"/>
    <mergeCell ref="B89:E89"/>
    <mergeCell ref="B91:E91"/>
  </mergeCells>
  <pageMargins left="0.11811023622047245" right="0.11811023622047245" top="0.55118110236220474" bottom="0.35433070866141736" header="0.31496062992125984" footer="0.31496062992125984"/>
  <pageSetup paperSize="9" scale="9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108"/>
  <sheetViews>
    <sheetView tabSelected="1" workbookViewId="0">
      <selection activeCell="C29" sqref="C29"/>
    </sheetView>
  </sheetViews>
  <sheetFormatPr baseColWidth="10" defaultRowHeight="15" x14ac:dyDescent="0.25"/>
  <cols>
    <col min="1" max="1" width="13" style="1" customWidth="1"/>
    <col min="2" max="2" width="53.5703125" customWidth="1"/>
    <col min="3" max="3" width="12.85546875" style="23" customWidth="1"/>
    <col min="4" max="4" width="13.28515625" style="33" customWidth="1"/>
    <col min="5" max="5" width="13.5703125" style="34" customWidth="1"/>
    <col min="6" max="6" width="18.42578125" style="23" customWidth="1"/>
  </cols>
  <sheetData>
    <row r="1" spans="1:6" ht="14.65" customHeight="1" thickBot="1" x14ac:dyDescent="0.3">
      <c r="C1" s="8"/>
      <c r="D1" s="8"/>
      <c r="E1" s="23"/>
    </row>
    <row r="2" spans="1:6" ht="7.9" customHeight="1" x14ac:dyDescent="0.25">
      <c r="A2" s="16"/>
      <c r="B2" s="17"/>
      <c r="C2" s="18"/>
      <c r="D2" s="18"/>
      <c r="E2" s="28"/>
      <c r="F2" s="29"/>
    </row>
    <row r="3" spans="1:6" ht="15.75" x14ac:dyDescent="0.25">
      <c r="A3" s="59" t="s">
        <v>289</v>
      </c>
      <c r="B3" s="71" t="s">
        <v>290</v>
      </c>
      <c r="C3" s="72"/>
      <c r="D3" s="31" t="s">
        <v>35</v>
      </c>
      <c r="E3" s="64">
        <v>2024</v>
      </c>
      <c r="F3" s="30"/>
    </row>
    <row r="4" spans="1:6" ht="8.65" customHeight="1" thickBot="1" x14ac:dyDescent="0.3">
      <c r="A4" s="19"/>
      <c r="B4" s="20"/>
      <c r="C4" s="21"/>
      <c r="D4" s="21"/>
      <c r="E4" s="21"/>
      <c r="F4" s="32"/>
    </row>
    <row r="5" spans="1:6" ht="9" customHeight="1" x14ac:dyDescent="0.25"/>
    <row r="6" spans="1:6" ht="23.25" x14ac:dyDescent="0.25">
      <c r="A6" s="73" t="s">
        <v>79</v>
      </c>
      <c r="B6" s="73"/>
      <c r="C6" s="8"/>
      <c r="D6" s="8"/>
      <c r="E6" s="23"/>
    </row>
    <row r="7" spans="1:6" ht="8.65" customHeight="1" x14ac:dyDescent="0.25">
      <c r="A7" s="2"/>
      <c r="B7" s="3"/>
      <c r="C7" s="8"/>
      <c r="D7" s="8"/>
      <c r="E7" s="23"/>
    </row>
    <row r="8" spans="1:6" ht="21" x14ac:dyDescent="0.25">
      <c r="A8" s="74" t="s">
        <v>215</v>
      </c>
      <c r="B8" s="74"/>
      <c r="C8" s="8"/>
      <c r="D8" s="8"/>
      <c r="E8" s="23"/>
    </row>
    <row r="9" spans="1:6" ht="11.65" customHeight="1" x14ac:dyDescent="0.25"/>
    <row r="10" spans="1:6" ht="24" customHeight="1" x14ac:dyDescent="0.25">
      <c r="A10" s="22" t="s">
        <v>216</v>
      </c>
      <c r="B10" s="78" t="s">
        <v>302</v>
      </c>
      <c r="C10" s="78"/>
      <c r="D10" s="78"/>
      <c r="E10" s="78"/>
      <c r="F10" s="4">
        <f>F12+F16+F30+0.01</f>
        <v>43849504.919999994</v>
      </c>
    </row>
    <row r="11" spans="1:6" ht="13.5" customHeight="1" x14ac:dyDescent="0.25">
      <c r="A11" s="48"/>
      <c r="B11" s="9"/>
    </row>
    <row r="12" spans="1:6" ht="19.899999999999999" customHeight="1" x14ac:dyDescent="0.25">
      <c r="A12" s="14" t="s">
        <v>217</v>
      </c>
      <c r="B12" s="7" t="s">
        <v>218</v>
      </c>
      <c r="F12" s="15">
        <f>E13</f>
        <v>13665928.939999999</v>
      </c>
    </row>
    <row r="13" spans="1:6" ht="19.899999999999999" customHeight="1" x14ac:dyDescent="0.25">
      <c r="A13" s="11" t="s">
        <v>219</v>
      </c>
      <c r="B13" s="12" t="s">
        <v>220</v>
      </c>
      <c r="E13" s="13">
        <f>D14</f>
        <v>13665928.939999999</v>
      </c>
    </row>
    <row r="14" spans="1:6" ht="19.899999999999999" customHeight="1" x14ac:dyDescent="0.25">
      <c r="A14" s="55" t="s">
        <v>221</v>
      </c>
      <c r="B14" s="56" t="s">
        <v>220</v>
      </c>
      <c r="D14" s="57">
        <f>C15</f>
        <v>13665928.939999999</v>
      </c>
    </row>
    <row r="15" spans="1:6" ht="19.899999999999999" customHeight="1" x14ac:dyDescent="0.25">
      <c r="A15" s="5" t="s">
        <v>222</v>
      </c>
      <c r="B15" s="6" t="s">
        <v>220</v>
      </c>
      <c r="C15" s="10">
        <v>13665928.939999999</v>
      </c>
    </row>
    <row r="16" spans="1:6" ht="19.899999999999999" customHeight="1" x14ac:dyDescent="0.25">
      <c r="A16" s="14" t="s">
        <v>223</v>
      </c>
      <c r="B16" s="7" t="s">
        <v>224</v>
      </c>
      <c r="F16" s="15">
        <f>E17+E22+E27</f>
        <v>18993842.34</v>
      </c>
    </row>
    <row r="17" spans="1:7" ht="19.899999999999999" customHeight="1" x14ac:dyDescent="0.25">
      <c r="A17" s="11" t="s">
        <v>225</v>
      </c>
      <c r="B17" s="12" t="s">
        <v>226</v>
      </c>
      <c r="E17" s="13">
        <f>D20</f>
        <v>22047243.449999999</v>
      </c>
    </row>
    <row r="18" spans="1:7" ht="49.5" hidden="1" customHeight="1" x14ac:dyDescent="0.25">
      <c r="A18" s="41" t="s">
        <v>227</v>
      </c>
      <c r="B18" s="42" t="s">
        <v>226</v>
      </c>
    </row>
    <row r="19" spans="1:7" ht="49.5" hidden="1" customHeight="1" x14ac:dyDescent="0.25">
      <c r="A19" s="41" t="s">
        <v>228</v>
      </c>
      <c r="B19" s="42" t="s">
        <v>226</v>
      </c>
    </row>
    <row r="20" spans="1:7" ht="19.899999999999999" customHeight="1" x14ac:dyDescent="0.25">
      <c r="A20" s="55" t="s">
        <v>229</v>
      </c>
      <c r="B20" s="56" t="s">
        <v>226</v>
      </c>
      <c r="D20" s="57">
        <f>C21</f>
        <v>22047243.449999999</v>
      </c>
    </row>
    <row r="21" spans="1:7" ht="19.899999999999999" customHeight="1" x14ac:dyDescent="0.25">
      <c r="A21" s="5" t="s">
        <v>230</v>
      </c>
      <c r="B21" s="6" t="s">
        <v>226</v>
      </c>
      <c r="C21" s="10">
        <v>22047243.449999999</v>
      </c>
    </row>
    <row r="22" spans="1:7" ht="19.899999999999999" customHeight="1" x14ac:dyDescent="0.25">
      <c r="A22" s="11" t="s">
        <v>231</v>
      </c>
      <c r="B22" s="49" t="s">
        <v>232</v>
      </c>
      <c r="E22" s="13">
        <f>D25</f>
        <v>-2812099.21</v>
      </c>
    </row>
    <row r="23" spans="1:7" ht="49.5" hidden="1" customHeight="1" x14ac:dyDescent="0.25">
      <c r="A23" s="5" t="s">
        <v>233</v>
      </c>
      <c r="B23" s="50" t="s">
        <v>232</v>
      </c>
    </row>
    <row r="24" spans="1:7" ht="49.5" hidden="1" customHeight="1" x14ac:dyDescent="0.25">
      <c r="A24" s="5" t="s">
        <v>234</v>
      </c>
      <c r="B24" s="50" t="s">
        <v>232</v>
      </c>
    </row>
    <row r="25" spans="1:7" ht="19.899999999999999" customHeight="1" x14ac:dyDescent="0.25">
      <c r="A25" s="55" t="s">
        <v>235</v>
      </c>
      <c r="B25" s="58" t="s">
        <v>232</v>
      </c>
      <c r="D25" s="57">
        <f>C26</f>
        <v>-2812099.21</v>
      </c>
      <c r="G25" s="63"/>
    </row>
    <row r="26" spans="1:7" ht="19.899999999999999" customHeight="1" x14ac:dyDescent="0.25">
      <c r="A26" s="5" t="s">
        <v>236</v>
      </c>
      <c r="B26" s="51" t="s">
        <v>232</v>
      </c>
      <c r="C26" s="10">
        <v>-2812099.21</v>
      </c>
    </row>
    <row r="27" spans="1:7" ht="19.899999999999999" customHeight="1" x14ac:dyDescent="0.25">
      <c r="A27" s="11" t="s">
        <v>237</v>
      </c>
      <c r="B27" s="12" t="s">
        <v>238</v>
      </c>
      <c r="E27" s="13">
        <f>D28</f>
        <v>-241301.9</v>
      </c>
    </row>
    <row r="28" spans="1:7" ht="19.899999999999999" customHeight="1" x14ac:dyDescent="0.25">
      <c r="A28" s="55" t="s">
        <v>239</v>
      </c>
      <c r="B28" s="56" t="s">
        <v>240</v>
      </c>
      <c r="D28" s="57">
        <f>C29</f>
        <v>-241301.9</v>
      </c>
    </row>
    <row r="29" spans="1:7" ht="19.899999999999999" customHeight="1" x14ac:dyDescent="0.25">
      <c r="A29" s="5" t="s">
        <v>241</v>
      </c>
      <c r="B29" s="6" t="s">
        <v>240</v>
      </c>
      <c r="C29" s="79">
        <v>-241301.9</v>
      </c>
    </row>
    <row r="30" spans="1:7" ht="19.899999999999999" customHeight="1" x14ac:dyDescent="0.25">
      <c r="A30" s="14" t="s">
        <v>303</v>
      </c>
      <c r="B30" s="7" t="s">
        <v>304</v>
      </c>
      <c r="F30" s="15">
        <f>E31</f>
        <v>11189733.629999999</v>
      </c>
    </row>
    <row r="31" spans="1:7" ht="19.899999999999999" customHeight="1" x14ac:dyDescent="0.25">
      <c r="A31" s="11" t="s">
        <v>303</v>
      </c>
      <c r="B31" s="12" t="s">
        <v>304</v>
      </c>
      <c r="E31" s="13">
        <f>D32</f>
        <v>11189733.629999999</v>
      </c>
    </row>
    <row r="32" spans="1:7" ht="19.899999999999999" customHeight="1" x14ac:dyDescent="0.25">
      <c r="A32" s="55" t="s">
        <v>308</v>
      </c>
      <c r="B32" s="56" t="s">
        <v>304</v>
      </c>
      <c r="D32" s="57">
        <f>SUM(C33:C35)</f>
        <v>11189733.629999999</v>
      </c>
    </row>
    <row r="33" spans="1:6" ht="19.899999999999999" customHeight="1" x14ac:dyDescent="0.25">
      <c r="A33" s="5" t="s">
        <v>309</v>
      </c>
      <c r="B33" s="6" t="s">
        <v>305</v>
      </c>
      <c r="C33" s="10">
        <v>10532292.119999999</v>
      </c>
    </row>
    <row r="34" spans="1:6" ht="19.899999999999999" customHeight="1" x14ac:dyDescent="0.25">
      <c r="A34" s="5" t="s">
        <v>310</v>
      </c>
      <c r="B34" s="6" t="s">
        <v>306</v>
      </c>
      <c r="C34" s="10">
        <v>657441.51</v>
      </c>
    </row>
    <row r="35" spans="1:6" ht="19.899999999999999" customHeight="1" x14ac:dyDescent="0.25">
      <c r="A35" s="5" t="s">
        <v>311</v>
      </c>
      <c r="B35" s="6" t="s">
        <v>307</v>
      </c>
      <c r="C35" s="10">
        <v>0</v>
      </c>
    </row>
    <row r="36" spans="1:6" ht="19.899999999999999" customHeight="1" x14ac:dyDescent="0.25">
      <c r="A36" s="5"/>
      <c r="B36" s="6"/>
    </row>
    <row r="37" spans="1:6" ht="19.899999999999999" customHeight="1" x14ac:dyDescent="0.25">
      <c r="A37" s="22" t="s">
        <v>81</v>
      </c>
      <c r="B37" s="78" t="s">
        <v>321</v>
      </c>
      <c r="C37" s="78"/>
      <c r="D37" s="78"/>
      <c r="E37" s="78"/>
      <c r="F37" s="4">
        <f>F39+F50</f>
        <v>5522174.6399999997</v>
      </c>
    </row>
    <row r="38" spans="1:6" ht="12.4" customHeight="1" x14ac:dyDescent="0.25">
      <c r="A38" s="5"/>
      <c r="B38" s="6"/>
    </row>
    <row r="39" spans="1:6" ht="19.899999999999999" customHeight="1" x14ac:dyDescent="0.25">
      <c r="A39" s="14" t="s">
        <v>242</v>
      </c>
      <c r="B39" s="7" t="s">
        <v>243</v>
      </c>
      <c r="F39" s="15">
        <f>E40+E43+E47</f>
        <v>5518174.6399999997</v>
      </c>
    </row>
    <row r="40" spans="1:6" ht="19.899999999999999" customHeight="1" x14ac:dyDescent="0.25">
      <c r="A40" s="11" t="s">
        <v>244</v>
      </c>
      <c r="B40" s="12" t="s">
        <v>1</v>
      </c>
      <c r="E40" s="13">
        <f>D41</f>
        <v>0</v>
      </c>
    </row>
    <row r="41" spans="1:6" ht="19.899999999999999" customHeight="1" x14ac:dyDescent="0.25">
      <c r="A41" s="55" t="s">
        <v>245</v>
      </c>
      <c r="B41" s="56" t="s">
        <v>1</v>
      </c>
      <c r="D41" s="57">
        <f>C42</f>
        <v>0</v>
      </c>
    </row>
    <row r="42" spans="1:6" ht="19.899999999999999" customHeight="1" x14ac:dyDescent="0.25">
      <c r="A42" s="5" t="s">
        <v>55</v>
      </c>
      <c r="B42" s="6" t="s">
        <v>1</v>
      </c>
      <c r="C42" s="10">
        <v>0</v>
      </c>
    </row>
    <row r="43" spans="1:6" ht="19.899999999999999" customHeight="1" x14ac:dyDescent="0.25">
      <c r="A43" s="11" t="s">
        <v>246</v>
      </c>
      <c r="B43" s="12" t="s">
        <v>72</v>
      </c>
      <c r="E43" s="13">
        <f>D44</f>
        <v>5518174.6399999997</v>
      </c>
    </row>
    <row r="44" spans="1:6" ht="19.899999999999999" customHeight="1" x14ac:dyDescent="0.25">
      <c r="A44" s="55" t="s">
        <v>247</v>
      </c>
      <c r="B44" s="56" t="s">
        <v>72</v>
      </c>
      <c r="D44" s="57">
        <f>SUM(C45:C46)</f>
        <v>5518174.6399999997</v>
      </c>
    </row>
    <row r="45" spans="1:6" ht="19.899999999999999" customHeight="1" x14ac:dyDescent="0.25">
      <c r="A45" s="5" t="s">
        <v>56</v>
      </c>
      <c r="B45" s="6" t="s">
        <v>248</v>
      </c>
      <c r="C45" s="10">
        <v>5149982.76</v>
      </c>
    </row>
    <row r="46" spans="1:6" ht="19.899999999999999" customHeight="1" x14ac:dyDescent="0.25">
      <c r="A46" s="5" t="s">
        <v>249</v>
      </c>
      <c r="B46" s="6" t="s">
        <v>250</v>
      </c>
      <c r="C46" s="10">
        <v>368191.88</v>
      </c>
    </row>
    <row r="47" spans="1:6" ht="19.899999999999999" customHeight="1" x14ac:dyDescent="0.25">
      <c r="A47" s="11" t="s">
        <v>312</v>
      </c>
      <c r="B47" s="12" t="s">
        <v>313</v>
      </c>
      <c r="E47" s="13">
        <f>D48</f>
        <v>0</v>
      </c>
    </row>
    <row r="48" spans="1:6" ht="19.899999999999999" customHeight="1" x14ac:dyDescent="0.25">
      <c r="A48" s="55" t="s">
        <v>314</v>
      </c>
      <c r="B48" s="56" t="s">
        <v>313</v>
      </c>
      <c r="D48" s="57">
        <f>C49</f>
        <v>0</v>
      </c>
      <c r="E48" s="23"/>
    </row>
    <row r="49" spans="1:6" ht="19.899999999999999" customHeight="1" x14ac:dyDescent="0.25">
      <c r="A49" s="5" t="s">
        <v>315</v>
      </c>
      <c r="B49" s="6" t="s">
        <v>313</v>
      </c>
      <c r="C49" s="10">
        <v>0</v>
      </c>
      <c r="D49" s="38"/>
    </row>
    <row r="50" spans="1:6" ht="19.899999999999999" customHeight="1" x14ac:dyDescent="0.25">
      <c r="A50" s="14" t="s">
        <v>251</v>
      </c>
      <c r="B50" s="7" t="s">
        <v>2</v>
      </c>
      <c r="F50" s="15">
        <f>E51</f>
        <v>4000</v>
      </c>
    </row>
    <row r="51" spans="1:6" ht="19.899999999999999" customHeight="1" x14ac:dyDescent="0.25">
      <c r="A51" s="11" t="s">
        <v>252</v>
      </c>
      <c r="B51" s="12" t="s">
        <v>2</v>
      </c>
      <c r="E51" s="13">
        <f>D52</f>
        <v>4000</v>
      </c>
    </row>
    <row r="52" spans="1:6" ht="19.899999999999999" customHeight="1" x14ac:dyDescent="0.25">
      <c r="A52" s="55" t="s">
        <v>253</v>
      </c>
      <c r="B52" s="56" t="s">
        <v>2</v>
      </c>
      <c r="D52" s="57">
        <f>C53</f>
        <v>4000</v>
      </c>
    </row>
    <row r="53" spans="1:6" ht="19.899999999999999" customHeight="1" x14ac:dyDescent="0.25">
      <c r="A53" s="5" t="s">
        <v>50</v>
      </c>
      <c r="B53" s="27" t="s">
        <v>2</v>
      </c>
      <c r="C53" s="10">
        <v>4000</v>
      </c>
    </row>
    <row r="54" spans="1:6" ht="19.149999999999999" customHeight="1" x14ac:dyDescent="0.25">
      <c r="A54" s="5"/>
      <c r="B54" s="44"/>
      <c r="C54" s="45"/>
    </row>
    <row r="55" spans="1:6" s="35" customFormat="1" ht="24" customHeight="1" x14ac:dyDescent="0.3">
      <c r="A55" s="22" t="s">
        <v>160</v>
      </c>
      <c r="B55" s="75" t="s">
        <v>316</v>
      </c>
      <c r="C55" s="76"/>
      <c r="D55" s="76"/>
      <c r="E55" s="77"/>
      <c r="F55" s="4">
        <f>F57+F61+F66+F84+F95+F103</f>
        <v>1892657.02</v>
      </c>
    </row>
    <row r="56" spans="1:6" s="35" customFormat="1" ht="11.65" customHeight="1" x14ac:dyDescent="0.3">
      <c r="A56" s="24"/>
      <c r="B56" s="52"/>
      <c r="C56" s="53"/>
      <c r="D56" s="53"/>
      <c r="E56" s="53"/>
      <c r="F56" s="54"/>
    </row>
    <row r="57" spans="1:6" ht="19.899999999999999" customHeight="1" x14ac:dyDescent="0.25">
      <c r="A57" s="14" t="s">
        <v>254</v>
      </c>
      <c r="B57" s="7" t="s">
        <v>255</v>
      </c>
      <c r="F57" s="15">
        <f>E58</f>
        <v>1287317.31</v>
      </c>
    </row>
    <row r="58" spans="1:6" ht="19.899999999999999" customHeight="1" x14ac:dyDescent="0.25">
      <c r="A58" s="11" t="s">
        <v>256</v>
      </c>
      <c r="B58" s="12" t="s">
        <v>257</v>
      </c>
      <c r="E58" s="13">
        <f>D59</f>
        <v>1287317.31</v>
      </c>
    </row>
    <row r="59" spans="1:6" ht="19.899999999999999" customHeight="1" x14ac:dyDescent="0.25">
      <c r="A59" s="55" t="s">
        <v>258</v>
      </c>
      <c r="B59" s="56" t="s">
        <v>71</v>
      </c>
      <c r="D59" s="57">
        <f>C60</f>
        <v>1287317.31</v>
      </c>
    </row>
    <row r="60" spans="1:6" ht="19.899999999999999" customHeight="1" x14ac:dyDescent="0.25">
      <c r="A60" s="5" t="s">
        <v>36</v>
      </c>
      <c r="B60" s="6" t="s">
        <v>71</v>
      </c>
      <c r="C60" s="10">
        <v>1287317.31</v>
      </c>
    </row>
    <row r="61" spans="1:6" ht="19.899999999999999" customHeight="1" x14ac:dyDescent="0.25">
      <c r="A61" s="14" t="s">
        <v>166</v>
      </c>
      <c r="B61" s="7" t="s">
        <v>167</v>
      </c>
      <c r="F61" s="15">
        <f>E62</f>
        <v>1064.55</v>
      </c>
    </row>
    <row r="62" spans="1:6" ht="19.899999999999999" customHeight="1" x14ac:dyDescent="0.25">
      <c r="A62" s="11" t="s">
        <v>259</v>
      </c>
      <c r="B62" s="12" t="s">
        <v>260</v>
      </c>
      <c r="E62" s="13">
        <f>D63</f>
        <v>1064.55</v>
      </c>
    </row>
    <row r="63" spans="1:6" ht="19.899999999999999" customHeight="1" x14ac:dyDescent="0.25">
      <c r="A63" s="55" t="s">
        <v>261</v>
      </c>
      <c r="B63" s="56" t="s">
        <v>260</v>
      </c>
      <c r="D63" s="57">
        <f>SUM(C64:C65)</f>
        <v>1064.55</v>
      </c>
    </row>
    <row r="64" spans="1:6" ht="19.899999999999999" customHeight="1" x14ac:dyDescent="0.25">
      <c r="A64" s="5" t="s">
        <v>23</v>
      </c>
      <c r="B64" s="6" t="s">
        <v>77</v>
      </c>
      <c r="C64" s="10">
        <v>1064.55</v>
      </c>
    </row>
    <row r="65" spans="1:6" ht="19.899999999999999" customHeight="1" x14ac:dyDescent="0.25">
      <c r="A65" s="5" t="s">
        <v>76</v>
      </c>
      <c r="B65" s="6" t="s">
        <v>78</v>
      </c>
      <c r="C65" s="10">
        <v>0</v>
      </c>
    </row>
    <row r="66" spans="1:6" ht="19.899999999999999" customHeight="1" x14ac:dyDescent="0.25">
      <c r="A66" s="14" t="s">
        <v>171</v>
      </c>
      <c r="B66" s="7" t="s">
        <v>172</v>
      </c>
      <c r="F66" s="15">
        <f>E67+E76+E80</f>
        <v>194247.75999999998</v>
      </c>
    </row>
    <row r="67" spans="1:6" ht="19.899999999999999" customHeight="1" x14ac:dyDescent="0.25">
      <c r="A67" s="11" t="s">
        <v>262</v>
      </c>
      <c r="B67" s="12" t="s">
        <v>263</v>
      </c>
      <c r="E67" s="13">
        <f>D68+D70+D74</f>
        <v>134765.96</v>
      </c>
    </row>
    <row r="68" spans="1:6" ht="19.899999999999999" customHeight="1" x14ac:dyDescent="0.25">
      <c r="A68" s="55" t="s">
        <v>264</v>
      </c>
      <c r="B68" s="56" t="s">
        <v>265</v>
      </c>
      <c r="D68" s="57">
        <f>C69</f>
        <v>10359.620000000001</v>
      </c>
    </row>
    <row r="69" spans="1:6" ht="19.899999999999999" customHeight="1" x14ac:dyDescent="0.25">
      <c r="A69" s="5" t="s">
        <v>45</v>
      </c>
      <c r="B69" s="6" t="s">
        <v>67</v>
      </c>
      <c r="C69" s="10">
        <v>10359.620000000001</v>
      </c>
    </row>
    <row r="70" spans="1:6" ht="19.899999999999999" customHeight="1" x14ac:dyDescent="0.25">
      <c r="A70" s="55" t="s">
        <v>266</v>
      </c>
      <c r="B70" s="56" t="s">
        <v>267</v>
      </c>
      <c r="D70" s="57">
        <f>SUM(C71:C73)</f>
        <v>124406.34</v>
      </c>
    </row>
    <row r="71" spans="1:6" ht="19.899999999999999" customHeight="1" x14ac:dyDescent="0.25">
      <c r="A71" s="5" t="s">
        <v>25</v>
      </c>
      <c r="B71" s="6" t="s">
        <v>68</v>
      </c>
      <c r="C71" s="10">
        <v>58013.75</v>
      </c>
    </row>
    <row r="72" spans="1:6" ht="19.899999999999999" customHeight="1" x14ac:dyDescent="0.25">
      <c r="A72" s="5" t="s">
        <v>26</v>
      </c>
      <c r="B72" s="6" t="s">
        <v>69</v>
      </c>
      <c r="C72" s="10">
        <v>12270.57</v>
      </c>
    </row>
    <row r="73" spans="1:6" ht="19.899999999999999" customHeight="1" x14ac:dyDescent="0.25">
      <c r="A73" s="5" t="s">
        <v>54</v>
      </c>
      <c r="B73" s="6" t="s">
        <v>70</v>
      </c>
      <c r="C73" s="10">
        <v>54122.02</v>
      </c>
    </row>
    <row r="74" spans="1:6" ht="19.899999999999999" customHeight="1" x14ac:dyDescent="0.25">
      <c r="A74" s="55" t="s">
        <v>330</v>
      </c>
      <c r="B74" s="56" t="s">
        <v>332</v>
      </c>
      <c r="C74" s="37"/>
      <c r="D74" s="57">
        <f>SUM(C75:C77)</f>
        <v>0</v>
      </c>
    </row>
    <row r="75" spans="1:6" ht="19.899999999999999" customHeight="1" x14ac:dyDescent="0.25">
      <c r="A75" s="5" t="s">
        <v>331</v>
      </c>
      <c r="B75" s="6" t="s">
        <v>333</v>
      </c>
      <c r="C75" s="10">
        <v>0</v>
      </c>
    </row>
    <row r="76" spans="1:6" ht="19.899999999999999" customHeight="1" x14ac:dyDescent="0.25">
      <c r="A76" s="11" t="s">
        <v>268</v>
      </c>
      <c r="B76" s="12" t="s">
        <v>269</v>
      </c>
      <c r="E76" s="13">
        <f>D77</f>
        <v>54265.74</v>
      </c>
    </row>
    <row r="77" spans="1:6" ht="19.899999999999999" customHeight="1" x14ac:dyDescent="0.25">
      <c r="A77" s="55" t="s">
        <v>270</v>
      </c>
      <c r="B77" s="56" t="s">
        <v>269</v>
      </c>
      <c r="D77" s="57">
        <f>SUM(C78:C79)</f>
        <v>54265.74</v>
      </c>
    </row>
    <row r="78" spans="1:6" ht="19.899999999999999" customHeight="1" x14ac:dyDescent="0.25">
      <c r="A78" s="5" t="s">
        <v>21</v>
      </c>
      <c r="B78" s="6" t="s">
        <v>44</v>
      </c>
      <c r="C78" s="10">
        <v>54265.74</v>
      </c>
    </row>
    <row r="79" spans="1:6" ht="19.899999999999999" customHeight="1" x14ac:dyDescent="0.25">
      <c r="A79" s="5" t="s">
        <v>42</v>
      </c>
      <c r="B79" s="6" t="s">
        <v>43</v>
      </c>
      <c r="C79" s="10">
        <v>0</v>
      </c>
    </row>
    <row r="80" spans="1:6" ht="19.899999999999999" customHeight="1" x14ac:dyDescent="0.25">
      <c r="A80" s="11" t="s">
        <v>271</v>
      </c>
      <c r="B80" s="12" t="s">
        <v>41</v>
      </c>
      <c r="E80" s="13">
        <f>D81</f>
        <v>5216.0600000000004</v>
      </c>
    </row>
    <row r="81" spans="1:6" ht="19.899999999999999" customHeight="1" x14ac:dyDescent="0.25">
      <c r="A81" s="55" t="s">
        <v>272</v>
      </c>
      <c r="B81" s="56" t="s">
        <v>41</v>
      </c>
      <c r="D81" s="57">
        <f>C82</f>
        <v>5216.0600000000004</v>
      </c>
    </row>
    <row r="82" spans="1:6" ht="19.899999999999999" customHeight="1" x14ac:dyDescent="0.25">
      <c r="A82" s="5" t="s">
        <v>20</v>
      </c>
      <c r="B82" s="6" t="s">
        <v>41</v>
      </c>
      <c r="C82" s="10">
        <v>5216.0600000000004</v>
      </c>
    </row>
    <row r="83" spans="1:6" s="40" customFormat="1" ht="5.65" customHeight="1" x14ac:dyDescent="0.25">
      <c r="A83" s="24"/>
      <c r="B83" s="36"/>
      <c r="C83" s="37"/>
      <c r="D83" s="38"/>
      <c r="E83" s="39"/>
      <c r="F83" s="37"/>
    </row>
    <row r="84" spans="1:6" ht="19.899999999999999" customHeight="1" x14ac:dyDescent="0.25">
      <c r="A84" s="14" t="s">
        <v>273</v>
      </c>
      <c r="B84" s="7" t="s">
        <v>274</v>
      </c>
      <c r="F84" s="15">
        <f>E85+E88+E92</f>
        <v>171239.18</v>
      </c>
    </row>
    <row r="85" spans="1:6" ht="19.899999999999999" customHeight="1" x14ac:dyDescent="0.25">
      <c r="A85" s="11" t="s">
        <v>275</v>
      </c>
      <c r="B85" s="12" t="s">
        <v>276</v>
      </c>
      <c r="E85" s="13">
        <f>D86</f>
        <v>0</v>
      </c>
    </row>
    <row r="86" spans="1:6" ht="19.899999999999999" customHeight="1" x14ac:dyDescent="0.25">
      <c r="A86" s="55" t="s">
        <v>277</v>
      </c>
      <c r="B86" s="56" t="s">
        <v>278</v>
      </c>
      <c r="D86" s="57">
        <f>C87</f>
        <v>0</v>
      </c>
    </row>
    <row r="87" spans="1:6" ht="19.899999999999999" customHeight="1" x14ac:dyDescent="0.25">
      <c r="A87" s="5" t="s">
        <v>57</v>
      </c>
      <c r="B87" s="6" t="s">
        <v>61</v>
      </c>
      <c r="C87" s="10">
        <v>0</v>
      </c>
    </row>
    <row r="88" spans="1:6" ht="19.899999999999999" customHeight="1" x14ac:dyDescent="0.25">
      <c r="A88" s="11" t="s">
        <v>279</v>
      </c>
      <c r="B88" s="12" t="s">
        <v>16</v>
      </c>
      <c r="E88" s="13">
        <f>D89</f>
        <v>171239.18</v>
      </c>
    </row>
    <row r="89" spans="1:6" ht="19.899999999999999" customHeight="1" x14ac:dyDescent="0.25">
      <c r="A89" s="55" t="s">
        <v>280</v>
      </c>
      <c r="B89" s="56" t="s">
        <v>16</v>
      </c>
      <c r="D89" s="57">
        <f>SUM(C90:C91)</f>
        <v>171239.18</v>
      </c>
    </row>
    <row r="90" spans="1:6" ht="19.899999999999999" customHeight="1" x14ac:dyDescent="0.25">
      <c r="A90" s="5" t="s">
        <v>58</v>
      </c>
      <c r="B90" s="6" t="s">
        <v>281</v>
      </c>
      <c r="C90" s="10">
        <v>78724.639999999999</v>
      </c>
    </row>
    <row r="91" spans="1:6" ht="19.899999999999999" customHeight="1" x14ac:dyDescent="0.25">
      <c r="A91" s="5" t="s">
        <v>282</v>
      </c>
      <c r="B91" s="6" t="s">
        <v>283</v>
      </c>
      <c r="C91" s="10">
        <v>92514.54</v>
      </c>
    </row>
    <row r="92" spans="1:6" ht="19.899999999999999" customHeight="1" x14ac:dyDescent="0.25">
      <c r="A92" s="11" t="s">
        <v>317</v>
      </c>
      <c r="B92" s="12" t="s">
        <v>320</v>
      </c>
      <c r="E92" s="13">
        <f>D93</f>
        <v>0</v>
      </c>
    </row>
    <row r="93" spans="1:6" ht="19.899999999999999" customHeight="1" x14ac:dyDescent="0.25">
      <c r="A93" s="55" t="s">
        <v>318</v>
      </c>
      <c r="B93" s="56" t="s">
        <v>320</v>
      </c>
      <c r="D93" s="57">
        <f>C94</f>
        <v>0</v>
      </c>
    </row>
    <row r="94" spans="1:6" ht="19.899999999999999" customHeight="1" x14ac:dyDescent="0.25">
      <c r="A94" s="5" t="s">
        <v>319</v>
      </c>
      <c r="B94" s="6" t="s">
        <v>320</v>
      </c>
      <c r="C94" s="10">
        <v>0</v>
      </c>
    </row>
    <row r="95" spans="1:6" ht="19.899999999999999" customHeight="1" x14ac:dyDescent="0.25">
      <c r="A95" s="14" t="s">
        <v>190</v>
      </c>
      <c r="B95" s="7" t="s">
        <v>191</v>
      </c>
      <c r="F95" s="15">
        <f>E96+E100</f>
        <v>238788.22</v>
      </c>
    </row>
    <row r="96" spans="1:6" ht="19.899999999999999" customHeight="1" x14ac:dyDescent="0.25">
      <c r="A96" s="11" t="s">
        <v>192</v>
      </c>
      <c r="B96" s="46" t="s">
        <v>193</v>
      </c>
      <c r="E96" s="13">
        <f>D97</f>
        <v>233356.89</v>
      </c>
      <c r="F96" s="37"/>
    </row>
    <row r="97" spans="1:8" ht="19.899999999999999" customHeight="1" x14ac:dyDescent="0.25">
      <c r="A97" s="55" t="s">
        <v>194</v>
      </c>
      <c r="B97" s="56" t="s">
        <v>195</v>
      </c>
      <c r="D97" s="57">
        <f>SUM(C98:C99)</f>
        <v>233356.89</v>
      </c>
    </row>
    <row r="98" spans="1:8" ht="19.899999999999999" customHeight="1" x14ac:dyDescent="0.25">
      <c r="A98" s="5" t="s">
        <v>59</v>
      </c>
      <c r="B98" s="6" t="s">
        <v>323</v>
      </c>
      <c r="C98" s="10">
        <v>232974.89</v>
      </c>
    </row>
    <row r="99" spans="1:8" ht="19.899999999999999" customHeight="1" x14ac:dyDescent="0.25">
      <c r="A99" s="5" t="s">
        <v>60</v>
      </c>
      <c r="B99" s="6" t="s">
        <v>322</v>
      </c>
      <c r="C99" s="10">
        <v>382</v>
      </c>
    </row>
    <row r="100" spans="1:8" ht="19.899999999999999" customHeight="1" x14ac:dyDescent="0.25">
      <c r="A100" s="11" t="s">
        <v>196</v>
      </c>
      <c r="B100" s="12" t="s">
        <v>197</v>
      </c>
      <c r="E100" s="13">
        <f>D101</f>
        <v>5431.33</v>
      </c>
    </row>
    <row r="101" spans="1:8" ht="19.899999999999999" customHeight="1" x14ac:dyDescent="0.25">
      <c r="A101" s="55" t="s">
        <v>198</v>
      </c>
      <c r="B101" s="56" t="s">
        <v>197</v>
      </c>
      <c r="D101" s="57">
        <f>C102</f>
        <v>5431.33</v>
      </c>
    </row>
    <row r="102" spans="1:8" ht="19.899999999999999" customHeight="1" x14ac:dyDescent="0.25">
      <c r="A102" s="5" t="s">
        <v>199</v>
      </c>
      <c r="B102" s="6" t="s">
        <v>197</v>
      </c>
      <c r="C102" s="10">
        <v>5431.33</v>
      </c>
      <c r="H102" s="63"/>
    </row>
    <row r="103" spans="1:8" ht="19.899999999999999" customHeight="1" x14ac:dyDescent="0.25">
      <c r="A103" s="14" t="s">
        <v>284</v>
      </c>
      <c r="B103" s="7" t="s">
        <v>285</v>
      </c>
      <c r="F103" s="15">
        <f>E104</f>
        <v>0</v>
      </c>
    </row>
    <row r="104" spans="1:8" ht="19.899999999999999" customHeight="1" x14ac:dyDescent="0.25">
      <c r="A104" s="11" t="s">
        <v>286</v>
      </c>
      <c r="B104" s="12" t="s">
        <v>19</v>
      </c>
      <c r="E104" s="13">
        <f>D105</f>
        <v>0</v>
      </c>
    </row>
    <row r="105" spans="1:8" ht="19.899999999999999" customHeight="1" x14ac:dyDescent="0.25">
      <c r="A105" s="55" t="s">
        <v>287</v>
      </c>
      <c r="B105" s="56" t="s">
        <v>19</v>
      </c>
      <c r="D105" s="57">
        <f>C106</f>
        <v>0</v>
      </c>
    </row>
    <row r="106" spans="1:8" ht="19.899999999999999" customHeight="1" x14ac:dyDescent="0.25">
      <c r="A106" s="5" t="s">
        <v>51</v>
      </c>
      <c r="B106" s="6" t="s">
        <v>19</v>
      </c>
      <c r="C106" s="10">
        <v>0</v>
      </c>
    </row>
    <row r="107" spans="1:8" ht="6.4" customHeight="1" thickBot="1" x14ac:dyDescent="0.3"/>
    <row r="108" spans="1:8" ht="21.75" thickBot="1" x14ac:dyDescent="0.4">
      <c r="A108" s="67" t="s">
        <v>288</v>
      </c>
      <c r="B108" s="68"/>
      <c r="C108" s="69"/>
      <c r="D108" s="69"/>
      <c r="E108" s="70"/>
      <c r="F108" s="47">
        <f>F10+F37+F55</f>
        <v>51264336.579999998</v>
      </c>
    </row>
  </sheetData>
  <mergeCells count="7">
    <mergeCell ref="A108:E108"/>
    <mergeCell ref="B3:C3"/>
    <mergeCell ref="A6:B6"/>
    <mergeCell ref="A8:B8"/>
    <mergeCell ref="B10:E10"/>
    <mergeCell ref="B55:E55"/>
    <mergeCell ref="B37:E37"/>
  </mergeCells>
  <pageMargins left="0.31496062992125984" right="0.11811023622047245" top="0.55118110236220474" bottom="0.35433070866141736" header="0.31496062992125984" footer="0.31496062992125984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ACTIVO GLOBAL</vt:lpstr>
      <vt:lpstr>PASIVO GLOBAL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Téllez Fernández</dc:creator>
  <cp:lastModifiedBy>Roberto</cp:lastModifiedBy>
  <cp:lastPrinted>2025-07-17T09:16:04Z</cp:lastPrinted>
  <dcterms:created xsi:type="dcterms:W3CDTF">2017-02-01T07:51:11Z</dcterms:created>
  <dcterms:modified xsi:type="dcterms:W3CDTF">2025-07-30T08:49:23Z</dcterms:modified>
</cp:coreProperties>
</file>